
<file path=[Content_Types].xml><?xml version="1.0" encoding="utf-8"?>
<Types xmlns="http://schemas.openxmlformats.org/package/2006/content-types">
  <Default Extension="png" ContentType="image/p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9204"/>
  </bookViews>
  <sheets>
    <sheet name="1.2-H" sheetId="2" r:id="rId1"/>
    <sheet name="Q1.5 H " sheetId="6" r:id="rId2"/>
    <sheet name="音响" sheetId="7"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<sst xmlns="http://schemas.openxmlformats.org/spreadsheetml/2006/main" count="167" uniqueCount="94">
  <si>
    <t>疏附县第一中学行政楼会议室电子显示屏预算清单</t>
  </si>
  <si>
    <t>关  于：</t>
  </si>
  <si>
    <t>Q1.2 H 室内全彩</t>
  </si>
  <si>
    <t>A 主屏体部分</t>
  </si>
  <si>
    <t>模组尺寸：（宽*高）mm</t>
  </si>
  <si>
    <t>净屏尺寸（长*高）mm</t>
  </si>
  <si>
    <t>模组点数:（宽*高）点</t>
  </si>
  <si>
    <t>含边框尺寸（长*高）</t>
  </si>
  <si>
    <t>模组排列：(列*行）个</t>
  </si>
  <si>
    <t>显示屏分辨率（长*高）</t>
  </si>
  <si>
    <t>箱体排列：(列*行）个</t>
  </si>
  <si>
    <t>一、配置清单</t>
  </si>
  <si>
    <t>序号</t>
  </si>
  <si>
    <t>产品名称</t>
  </si>
  <si>
    <t>规格型号</t>
  </si>
  <si>
    <t>品牌</t>
  </si>
  <si>
    <t>单位</t>
  </si>
  <si>
    <t>数量</t>
  </si>
  <si>
    <t>单价</t>
  </si>
  <si>
    <t>金额</t>
  </si>
  <si>
    <t>备注</t>
  </si>
  <si>
    <t>Q1.2 H</t>
  </si>
  <si>
    <t>强力巨彩</t>
  </si>
  <si>
    <t>张</t>
  </si>
  <si>
    <t>含2张备板（带磁铁）</t>
  </si>
  <si>
    <t>电源</t>
  </si>
  <si>
    <t>铂强50A</t>
  </si>
  <si>
    <t>台</t>
  </si>
  <si>
    <t>备1</t>
  </si>
  <si>
    <t>接收卡</t>
  </si>
  <si>
    <t>E320</t>
  </si>
  <si>
    <t>卡莱特</t>
  </si>
  <si>
    <t>视频控制器</t>
  </si>
  <si>
    <t>X7</t>
  </si>
  <si>
    <t>三芯线</t>
  </si>
  <si>
    <t>根</t>
  </si>
  <si>
    <t>接收卡（1拖1）5V线</t>
  </si>
  <si>
    <t>成品网线</t>
  </si>
  <si>
    <t>排线</t>
  </si>
  <si>
    <t>40CM-100CM</t>
  </si>
  <si>
    <t>结构及不锈钢包边</t>
  </si>
  <si>
    <t>定制</t>
  </si>
  <si>
    <t>平方</t>
  </si>
  <si>
    <t>安装</t>
  </si>
  <si>
    <t>配电箱</t>
  </si>
  <si>
    <t>15kw</t>
  </si>
  <si>
    <t>个</t>
  </si>
  <si>
    <t>含多功能卡</t>
  </si>
  <si>
    <t>机柜</t>
  </si>
  <si>
    <t>80公分</t>
  </si>
  <si>
    <t>合计</t>
  </si>
  <si>
    <t>强力巨彩-室内全彩Q1.5 H 报价清单</t>
  </si>
  <si>
    <t>客  户：</t>
  </si>
  <si>
    <t>部  门：</t>
  </si>
  <si>
    <t>业务部</t>
  </si>
  <si>
    <t>联系人：</t>
  </si>
  <si>
    <t>报价人：</t>
  </si>
  <si>
    <t>项目地：</t>
  </si>
  <si>
    <t>日  期：</t>
  </si>
  <si>
    <t>Q1.5 H 室内全彩</t>
  </si>
  <si>
    <t xml:space="preserve">Q1.5 H </t>
  </si>
  <si>
    <t>E80</t>
  </si>
  <si>
    <t>X6</t>
  </si>
  <si>
    <t>安装合计</t>
  </si>
  <si>
    <t>疏附县第一中学行政楼会议室音响方案</t>
  </si>
  <si>
    <t>型号规格</t>
  </si>
  <si>
    <t>参数描述</t>
  </si>
  <si>
    <t xml:space="preserve">单价            </t>
  </si>
  <si>
    <t>参考图片</t>
  </si>
  <si>
    <t>阵列柱形音箱</t>
  </si>
  <si>
    <t>NIRVANAS/涅诺</t>
  </si>
  <si>
    <t>LL-402</t>
  </si>
  <si>
    <r>
      <rPr>
        <b/>
        <sz val="9"/>
        <color theme="1"/>
        <rFont val="宋体"/>
        <charset val="134"/>
      </rPr>
      <t>产品特点：</t>
    </r>
    <r>
      <rPr>
        <sz val="9"/>
        <color theme="1"/>
        <rFont val="宋体"/>
        <charset val="134"/>
      </rPr>
      <t xml:space="preserve">
L系列线声源音柱系统的单个产品是由几个具有相同信号的驱动器依次堆叠，在同一时间产生相同的声音且更加集中的声场覆盖及相位控制；颠覆传统音频系统设计，轻松实现还原音频现场。
具有产品体积小、重量轻、便于运输、安装轻松的特点。
1、小体积、重量轻、使用广泛。
2、频率宽，临场感好。
3、线性声源，声场均匀。
4、声音清晰，柔和细腻配合低频使用方便快捷，声压更大。
</t>
    </r>
    <r>
      <rPr>
        <b/>
        <sz val="9"/>
        <color theme="1"/>
        <rFont val="宋体"/>
        <charset val="134"/>
      </rPr>
      <t>技术参数：</t>
    </r>
    <r>
      <rPr>
        <sz val="9"/>
        <color theme="1"/>
        <rFont val="宋体"/>
        <charset val="134"/>
      </rPr>
      <t xml:space="preserve">
频  响：  58Hz~18KHz(±3dB）
低  音：  4"×2
高  音：  25mm×1
功  率：  170W(RMS)
阻  抗：  8</t>
    </r>
    <r>
      <rPr>
        <sz val="9"/>
        <color theme="1"/>
        <rFont val="Calibri"/>
        <charset val="161"/>
      </rPr>
      <t>Ω</t>
    </r>
    <r>
      <rPr>
        <sz val="9"/>
        <color theme="1"/>
        <rFont val="宋体"/>
        <charset val="134"/>
      </rPr>
      <t xml:space="preserve">
灵敏度：  96dB
声压级：  SPL 118dB（连续）   SPL 124dB（最大）
扩散角：  90°（水平）×50°（垂直）
体  积：  125mm×500mm×120mm（宽×高×深）
重  量：  6.5Kg</t>
    </r>
  </si>
  <si>
    <t>只</t>
  </si>
  <si>
    <t>二通道音频功率放大器</t>
  </si>
  <si>
    <t>D-300</t>
  </si>
  <si>
    <r>
      <rPr>
        <sz val="9"/>
        <rFont val="宋体"/>
        <charset val="134"/>
      </rPr>
      <t>产品特点：
1）原装进口功率放大对管，声音完美重现；
2）采用新颖的D类拓扑结构，实现高音质和低能耗；
3）完全自主开发，稳定可靠，音色优美；
4）重量轻功率大，能够长时间满功率工作；
5）大量使用定制的长寿命元件，远超行业标准的豪华用料；
6）随动电源管理技术，紧随信号馈电，功放电路工作在高偏流甲乙类状态，提供甲类功放的音质；
7）功率管零电圧开关，整流管零电流开关。低发热，高效率，高可靠，零干扰；
8）完善且可靠的保护功能，从短路、过载、过热、直流、延时、失直压限、浪涌、过压、VHF等乃至保护结束后的音量渐大都一应俱全。
技术参数：
1)额定功率：8</t>
    </r>
    <r>
      <rPr>
        <sz val="9"/>
        <rFont val="Calibri"/>
        <charset val="161"/>
      </rPr>
      <t>Ω</t>
    </r>
    <r>
      <rPr>
        <sz val="9"/>
        <rFont val="宋体"/>
        <charset val="134"/>
      </rPr>
      <t>：2×350W;4</t>
    </r>
    <r>
      <rPr>
        <sz val="9"/>
        <rFont val="Calibri"/>
        <charset val="161"/>
      </rPr>
      <t>Ω</t>
    </r>
    <r>
      <rPr>
        <sz val="9"/>
        <rFont val="宋体"/>
        <charset val="134"/>
      </rPr>
      <t>：2×550W;2</t>
    </r>
    <r>
      <rPr>
        <sz val="9"/>
        <rFont val="Calibri"/>
        <charset val="161"/>
      </rPr>
      <t>Ω</t>
    </r>
    <r>
      <rPr>
        <sz val="9"/>
        <rFont val="宋体"/>
        <charset val="134"/>
      </rPr>
      <t>：2×880W;8</t>
    </r>
    <r>
      <rPr>
        <sz val="9"/>
        <rFont val="Calibri"/>
        <charset val="161"/>
      </rPr>
      <t>Ω</t>
    </r>
    <r>
      <rPr>
        <sz val="9"/>
        <rFont val="宋体"/>
        <charset val="134"/>
      </rPr>
      <t xml:space="preserve">桥接：1×700W    
2)频    响： 20-20kHz(-0.5dB)                                  
3)总谐波失真：&lt;0.05;信噪比：&gt;90dB                             
4)阻尼系数： &gt;400                                              
5)分离度： &gt;60dB                                                 
6)转换速率： &gt;13v/ </t>
    </r>
    <r>
      <rPr>
        <sz val="9"/>
        <rFont val="Calibri"/>
        <charset val="161"/>
      </rPr>
      <t>μ</t>
    </r>
    <r>
      <rPr>
        <sz val="9"/>
        <rFont val="宋体"/>
        <charset val="134"/>
      </rPr>
      <t>s                                          
7)输入灵敏度：32dB/1v/1.4v                                      
8)输入阻抗： 20k/10k                                           
9)电压增益： 32dB                                                  
10)保护功能：直流电流（DC）保护，短路保护，电流限幅电压保护，限温保护。                                                
11)冷    却：前后方气流，温度控制速度;                           
12)输    入：XLR;                                                  
13)输    出：NL4/Binding post;                                       
14)功    能：Power / SIG / clip /BRG/PAR;                                                               15)产品尺寸：483x430x88(mm);                                              
16)供电要求：AC220V/50Hz, ±10%</t>
    </r>
  </si>
  <si>
    <t>调音台</t>
  </si>
  <si>
    <t>M-08</t>
  </si>
  <si>
    <t>1） 带多功能彩色高清显示屏，准确显示效果和MP3播放器
2） 单99种DSP数字混响效果，延时可自定义
3） 48V幻象电源
4） 每路设有PFD/HPF
5） 七段均衡
6） CD输入和录音输出
7） 1路AUX，1路监听输出，2路主输出
8） 多功能卡龙输入插口
9） 每路带有PAD开关
10） 高精度三色精确电平柱，准确显示输出电平
11） 每分路单独耳机监听
12） 内置电源开关
13） 60行程推子控制
14） 精细、超线性的GB30话筒前置放大品提供高品质、低噪音的平衡式话筒输入</t>
  </si>
  <si>
    <t>无线手持麦克风
（一拖二）</t>
  </si>
  <si>
    <t>S-100/双手持</t>
  </si>
  <si>
    <t xml:space="preserve">技术参数：
1.UHF频段传输信号，频率范围:500-800MHz；
2.双通道接收信号,每通道有100个信道可选，每个信道以350KHz步进；每通道用35MHz*2=70MHz；
3.采用稳定的PLL数位锁相环合成技术和智能数字线路，整机性能稳定性显著提高；
4.各通道配备独有的ID号，增强抗干扰功能，支持10台叠机使用（即10台接收机和24个发射器）；
5.内置高效抑制噪声线路，防啸叫功能显著；
6.接收机背面设置2条橡胶接收天线，增强接收的信号，外观大方得体；
7.背面设有3个平衡输出和1个混合非平衡输出，适合连接各种外置设备；
8.不再局限于一发射只能配对单一通道，实现同一发射可在两个通道200个信道中互通互用，尽显人性化的高新技术设计；
9.超静音轻触开关，轻按0.5S开启进入工作状态；
10.话筒耗电量为80mA，使用1.5V电池（2粒）供电，可连续使用6小时(配高端电池时)；
11.主机和发射器均具备LCD屏显示工作状态等内容
12.使用距离: 空旷环境：80-100米      复杂环境：50-80米            
13.适用于各种KTV,表演,教学,会议和演讲等场合。    </t>
  </si>
  <si>
    <t>套</t>
  </si>
  <si>
    <t>电源时序器</t>
  </si>
  <si>
    <t>SP-802</t>
  </si>
  <si>
    <r>
      <rPr>
        <b/>
        <sz val="9"/>
        <color theme="1"/>
        <rFont val="宋体"/>
        <charset val="134"/>
      </rPr>
      <t>产品特点：</t>
    </r>
    <r>
      <rPr>
        <sz val="9"/>
        <color theme="1"/>
        <rFont val="宋体"/>
        <charset val="134"/>
      </rPr>
      <t xml:space="preserve">
1）采用双面板+SMT表面贴片工艺，大功率继电器（可承载80A浪涌电流冲击），紫铜输出万能插座，确保产品超高品质；
2）电路板线路：采用60%高纯度锡，高端分流技术，经强化加粗处理；
3）输出电源插座：万用插座，符合欧美标准；
4）后面板8个受控万用插座.前面2个直通万用插座； 
5）带LED电压指示功能；
6）具备旁通功能，防止万一内部故障时的应急使用。
</t>
    </r>
    <r>
      <rPr>
        <b/>
        <sz val="9"/>
        <color theme="1"/>
        <rFont val="宋体"/>
        <charset val="134"/>
      </rPr>
      <t>技术参数：</t>
    </r>
    <r>
      <rPr>
        <sz val="9"/>
        <color theme="1"/>
        <rFont val="宋体"/>
        <charset val="134"/>
      </rPr>
      <t xml:space="preserve">
1.供电电源：交流220/50Hz 30A
2.额定输出电压：交流220V/50Hz
3.可控制电源8路
4.不可控制电源2路       
5.每路动作延时间：1秒
6.每路输出带LED指示灯显示
7.单路额定输出电源：30A
8.总功率8000W
9.纯铜变压器</t>
    </r>
  </si>
  <si>
    <t>音箱线</t>
  </si>
  <si>
    <t>一线丰旭</t>
  </si>
  <si>
    <t>2*100支</t>
  </si>
  <si>
    <t>国标无氧铜</t>
  </si>
  <si>
    <t>米</t>
  </si>
  <si>
    <t>A</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</si>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</sst>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8" formatCode="&quot;￥&quot;#,##0.00;[Red]&quot;￥&quot;\-#,##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0"/>
    <numFmt numFmtId="177" formatCode="0.00_);[Red]\(0.00\)"/>
    <numFmt numFmtId="178" formatCode="0_ "/>
    <numFmt numFmtId="179" formatCode="0.00_ "/>
  </numFmts>
  <fonts count="44">
    <font>
      <sz val="11"/>
      <color theme="1"/>
      <name val="宋体"/>
      <charset val="134"/>
      <scheme val="minor"/>
    </font>
    <font>
      <sz val="11"/>
      <color indexed="8"/>
      <name val="宋体"/>
      <charset val="134"/>
    </font>
    <font>
      <b/>
      <sz val="18"/>
      <color indexed="8"/>
      <name val="宋体"/>
      <charset val="134"/>
    </font>
    <font>
      <b/>
      <sz val="9"/>
      <name val="宋体"/>
      <charset val="134"/>
    </font>
    <font>
      <sz val="9"/>
      <color indexed="8"/>
      <name val="宋体"/>
      <charset val="134"/>
    </font>
    <font>
      <sz val="9"/>
      <color theme="1"/>
      <name val="宋体"/>
      <charset val="134"/>
    </font>
    <font>
      <sz val="9"/>
      <name val="宋体"/>
      <charset val="134"/>
      <scheme val="major"/>
    </font>
    <font>
      <sz val="9"/>
      <name val="宋体"/>
      <charset val="134"/>
    </font>
    <font>
      <b/>
      <sz val="9"/>
      <color indexed="8"/>
      <name val="宋体"/>
      <charset val="134"/>
    </font>
    <font>
      <b/>
      <sz val="11"/>
      <color indexed="8"/>
      <name val="宋体"/>
      <charset val="134"/>
    </font>
    <font>
      <b/>
      <sz val="20"/>
      <color indexed="8"/>
      <name val="宋体"/>
      <charset val="134"/>
    </font>
    <font>
      <sz val="12"/>
      <color indexed="8"/>
      <name val="宋体"/>
      <charset val="134"/>
    </font>
    <font>
      <sz val="12"/>
      <color rgb="FF000000"/>
      <name val="宋体"/>
      <charset val="134"/>
    </font>
    <font>
      <b/>
      <sz val="10"/>
      <color indexed="8"/>
      <name val="宋体"/>
      <charset val="134"/>
    </font>
    <font>
      <sz val="10"/>
      <color indexed="8"/>
      <name val="宋体"/>
      <charset val="134"/>
    </font>
    <font>
      <b/>
      <sz val="11"/>
      <name val="宋体"/>
      <charset val="134"/>
    </font>
    <font>
      <b/>
      <sz val="10"/>
      <name val="宋体"/>
      <charset val="134"/>
    </font>
    <font>
      <sz val="11"/>
      <name val="宋体"/>
      <charset val="134"/>
    </font>
    <font>
      <sz val="12"/>
      <name val="宋体"/>
      <charset val="134"/>
    </font>
    <font>
      <sz val="11"/>
      <color rgb="FF000000"/>
      <name val="宋体"/>
      <charset val="134"/>
    </font>
    <font>
      <sz val="11"/>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134"/>
    </font>
    <font>
      <sz val="9"/>
      <name val="Calibri"/>
      <charset val="161"/>
    </font>
    <font>
      <b/>
      <sz val="9"/>
      <color theme="1"/>
      <name val="宋体"/>
      <charset val="134"/>
    </font>
    <font>
      <sz val="9"/>
      <color theme="1"/>
      <name val="Calibri"/>
      <charset val="161"/>
    </font>
  </fonts>
  <fills count="35">
    <fill>
      <patternFill patternType="none"/>
    </fill>
    <fill>
      <patternFill patternType="gray125"/>
    </fill>
    <fill>
      <patternFill patternType="solid">
        <fgColor theme="0"/>
        <bgColor indexed="64"/>
      </patternFill>
    </fill>
    <fill>
      <patternFill patternType="solid">
        <fgColor rgb="FFCCE8C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medium">
        <color auto="1"/>
      </right>
      <top style="medium">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4" borderId="16"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7" applyNumberFormat="0" applyFill="0" applyAlignment="0" applyProtection="0">
      <alignment vertical="center"/>
    </xf>
    <xf numFmtId="0" fontId="27" fillId="0" borderId="17" applyNumberFormat="0" applyFill="0" applyAlignment="0" applyProtection="0">
      <alignment vertical="center"/>
    </xf>
    <xf numFmtId="0" fontId="28" fillId="0" borderId="18" applyNumberFormat="0" applyFill="0" applyAlignment="0" applyProtection="0">
      <alignment vertical="center"/>
    </xf>
    <xf numFmtId="0" fontId="28" fillId="0" borderId="0" applyNumberFormat="0" applyFill="0" applyBorder="0" applyAlignment="0" applyProtection="0">
      <alignment vertical="center"/>
    </xf>
    <xf numFmtId="0" fontId="29" fillId="5" borderId="19" applyNumberFormat="0" applyAlignment="0" applyProtection="0">
      <alignment vertical="center"/>
    </xf>
    <xf numFmtId="0" fontId="30" fillId="6" borderId="20" applyNumberFormat="0" applyAlignment="0" applyProtection="0">
      <alignment vertical="center"/>
    </xf>
    <xf numFmtId="0" fontId="31" fillId="6" borderId="19" applyNumberFormat="0" applyAlignment="0" applyProtection="0">
      <alignment vertical="center"/>
    </xf>
    <xf numFmtId="0" fontId="32" fillId="7" borderId="21" applyNumberFormat="0" applyAlignment="0" applyProtection="0">
      <alignment vertical="center"/>
    </xf>
    <xf numFmtId="0" fontId="33" fillId="0" borderId="22" applyNumberFormat="0" applyFill="0" applyAlignment="0" applyProtection="0">
      <alignment vertical="center"/>
    </xf>
    <xf numFmtId="0" fontId="34" fillId="0" borderId="23" applyNumberFormat="0" applyFill="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38" fillId="34" borderId="0" applyNumberFormat="0" applyBorder="0" applyAlignment="0" applyProtection="0">
      <alignment vertical="center"/>
    </xf>
    <xf numFmtId="0" fontId="1" fillId="0" borderId="0">
      <alignment vertical="center"/>
    </xf>
    <xf numFmtId="0" fontId="40" fillId="0" borderId="0"/>
    <xf numFmtId="0" fontId="0" fillId="0" borderId="0">
      <alignment vertical="center"/>
    </xf>
    <xf numFmtId="0" fontId="0" fillId="0" borderId="0">
      <alignment vertical="center"/>
    </xf>
  </cellStyleXfs>
  <cellXfs count="98">
    <xf numFmtId="0" fontId="0" fillId="0" borderId="0" xfId="0">
      <alignment vertical="center"/>
    </xf>
    <xf numFmtId="0" fontId="1" fillId="0" borderId="0" xfId="49">
      <alignment vertical="center"/>
    </xf>
    <xf numFmtId="176" fontId="1" fillId="0" borderId="0" xfId="49" applyNumberFormat="1" applyAlignment="1">
      <alignment horizontal="right" vertical="center"/>
    </xf>
    <xf numFmtId="0" fontId="2" fillId="0" borderId="1" xfId="49" applyFont="1" applyBorder="1" applyAlignment="1">
      <alignment horizontal="center" vertical="center"/>
    </xf>
    <xf numFmtId="176" fontId="3" fillId="0" borderId="2" xfId="50" applyNumberFormat="1" applyFont="1" applyBorder="1" applyAlignment="1">
      <alignment horizontal="center" vertical="center" wrapText="1"/>
    </xf>
    <xf numFmtId="0" fontId="4" fillId="0" borderId="2" xfId="49" applyFont="1" applyBorder="1" applyAlignment="1">
      <alignment horizontal="center" vertical="center"/>
    </xf>
    <xf numFmtId="0" fontId="5" fillId="0" borderId="2" xfId="51" applyFont="1" applyBorder="1" applyAlignment="1">
      <alignment horizontal="center" vertical="center"/>
    </xf>
    <xf numFmtId="0" fontId="5" fillId="2" borderId="2" xfId="51" applyFont="1" applyFill="1" applyBorder="1" applyAlignment="1">
      <alignment horizontal="center" vertical="center"/>
    </xf>
    <xf numFmtId="0" fontId="5" fillId="0" borderId="2" xfId="51" applyFont="1" applyBorder="1" applyAlignment="1">
      <alignment horizontal="left" vertical="center" wrapText="1"/>
    </xf>
    <xf numFmtId="0" fontId="5" fillId="2" borderId="2" xfId="51" applyFont="1" applyFill="1" applyBorder="1" applyAlignment="1">
      <alignment horizontal="center" vertical="center" wrapText="1"/>
    </xf>
    <xf numFmtId="177" fontId="6" fillId="0" borderId="2" xfId="51" applyNumberFormat="1" applyFont="1" applyBorder="1" applyAlignment="1">
      <alignment horizontal="center" vertical="center"/>
    </xf>
    <xf numFmtId="0" fontId="7" fillId="0" borderId="2" xfId="0" applyFont="1" applyFill="1" applyBorder="1" applyAlignment="1">
      <alignment horizontal="center" vertical="center"/>
    </xf>
    <xf numFmtId="0" fontId="7" fillId="0" borderId="2" xfId="51" applyFont="1" applyBorder="1" applyAlignment="1">
      <alignment horizontal="center" vertical="center"/>
    </xf>
    <xf numFmtId="0" fontId="7" fillId="0" borderId="2" xfId="52" applyFont="1" applyBorder="1" applyAlignment="1">
      <alignment horizontal="left" vertical="top" wrapText="1"/>
    </xf>
    <xf numFmtId="177" fontId="7" fillId="0" borderId="2" xfId="0" applyNumberFormat="1" applyFont="1" applyFill="1" applyBorder="1" applyAlignment="1">
      <alignment horizontal="center" vertical="center"/>
    </xf>
    <xf numFmtId="0" fontId="5" fillId="0" borderId="2" xfId="51" applyFont="1" applyBorder="1" applyAlignment="1">
      <alignment horizontal="left" vertical="top" wrapText="1"/>
    </xf>
    <xf numFmtId="177" fontId="6" fillId="2" borderId="2" xfId="51" applyNumberFormat="1" applyFont="1" applyFill="1" applyBorder="1" applyAlignment="1">
      <alignment horizontal="center" vertical="center"/>
    </xf>
    <xf numFmtId="0" fontId="5" fillId="0" borderId="2" xfId="51" applyFont="1" applyBorder="1" applyAlignment="1">
      <alignment horizontal="center" vertical="center" wrapText="1"/>
    </xf>
    <xf numFmtId="0" fontId="5" fillId="2" borderId="2" xfId="0" applyFont="1" applyFill="1" applyBorder="1" applyAlignment="1">
      <alignment vertical="top" wrapText="1"/>
    </xf>
    <xf numFmtId="0" fontId="5" fillId="2" borderId="2" xfId="0" applyFont="1" applyFill="1" applyBorder="1" applyAlignment="1">
      <alignment horizontal="center" vertical="center"/>
    </xf>
    <xf numFmtId="177" fontId="5" fillId="2" borderId="2" xfId="0" applyNumberFormat="1"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vertical="top" wrapText="1"/>
    </xf>
    <xf numFmtId="0" fontId="8" fillId="0" borderId="2" xfId="49" applyFont="1" applyBorder="1" applyAlignment="1">
      <alignment horizontal="center" vertical="center"/>
    </xf>
    <xf numFmtId="176" fontId="8" fillId="0" borderId="2" xfId="49" applyNumberFormat="1" applyFont="1" applyBorder="1" applyAlignment="1">
      <alignment horizontal="right" vertical="center" wrapText="1"/>
    </xf>
    <xf numFmtId="0" fontId="9" fillId="0" borderId="2" xfId="49" applyFont="1" applyBorder="1" applyAlignment="1">
      <alignment horizontal="center" vertical="center"/>
    </xf>
    <xf numFmtId="0" fontId="0" fillId="0" borderId="2" xfId="51" applyBorder="1" applyAlignment="1"/>
    <xf numFmtId="0" fontId="0" fillId="2" borderId="2" xfId="51" applyFill="1" applyBorder="1" applyAlignment="1"/>
    <xf numFmtId="177" fontId="3" fillId="0" borderId="2" xfId="1" applyNumberFormat="1" applyFont="1" applyFill="1" applyBorder="1" applyAlignment="1">
      <alignment horizontal="center" vertical="center"/>
    </xf>
    <xf numFmtId="0" fontId="1" fillId="0" borderId="2" xfId="49" applyBorder="1">
      <alignment vertical="center"/>
    </xf>
    <xf numFmtId="0" fontId="0" fillId="3" borderId="0" xfId="0" applyFill="1" applyAlignment="1">
      <alignment vertical="center"/>
    </xf>
    <xf numFmtId="0" fontId="10" fillId="3" borderId="0" xfId="0" applyFont="1" applyFill="1" applyBorder="1" applyAlignment="1">
      <alignment horizontal="center" vertical="center"/>
    </xf>
    <xf numFmtId="0" fontId="11" fillId="3" borderId="0" xfId="0" applyNumberFormat="1" applyFont="1" applyFill="1" applyBorder="1" applyAlignment="1">
      <alignment vertical="center"/>
    </xf>
    <xf numFmtId="0" fontId="11" fillId="3" borderId="0" xfId="0" applyNumberFormat="1" applyFont="1" applyFill="1" applyAlignment="1">
      <alignment horizontal="left" vertical="center"/>
    </xf>
    <xf numFmtId="0" fontId="11" fillId="3" borderId="0" xfId="0" applyNumberFormat="1" applyFont="1" applyFill="1" applyBorder="1" applyAlignment="1">
      <alignment horizontal="right" vertical="center"/>
    </xf>
    <xf numFmtId="31" fontId="11" fillId="3" borderId="0" xfId="0" applyNumberFormat="1" applyFont="1" applyFill="1" applyAlignment="1">
      <alignment horizontal="left" vertical="center"/>
    </xf>
    <xf numFmtId="0" fontId="12" fillId="0" borderId="3" xfId="0" applyNumberFormat="1" applyFont="1" applyFill="1" applyBorder="1" applyAlignment="1">
      <alignment vertical="center"/>
    </xf>
    <xf numFmtId="0" fontId="12" fillId="0" borderId="4" xfId="0" applyNumberFormat="1" applyFont="1" applyFill="1" applyBorder="1" applyAlignment="1">
      <alignment vertical="center"/>
    </xf>
    <xf numFmtId="0" fontId="12" fillId="0" borderId="4" xfId="0" applyNumberFormat="1" applyFont="1" applyFill="1" applyBorder="1" applyAlignment="1">
      <alignment horizontal="left" vertical="center"/>
    </xf>
    <xf numFmtId="0" fontId="13" fillId="0" borderId="5" xfId="0" applyFont="1" applyFill="1" applyBorder="1" applyAlignment="1">
      <alignment horizontal="left" vertical="center"/>
    </xf>
    <xf numFmtId="0" fontId="13" fillId="0" borderId="6" xfId="0" applyFont="1" applyFill="1" applyBorder="1" applyAlignment="1">
      <alignment horizontal="left" vertical="center"/>
    </xf>
    <xf numFmtId="0" fontId="13" fillId="0" borderId="6" xfId="0" applyFont="1" applyFill="1" applyBorder="1" applyAlignment="1">
      <alignment horizontal="center" vertical="center"/>
    </xf>
    <xf numFmtId="0" fontId="13" fillId="0" borderId="7" xfId="0" applyFont="1" applyFill="1" applyBorder="1" applyAlignment="1">
      <alignment horizontal="left" vertical="center"/>
    </xf>
    <xf numFmtId="0" fontId="13" fillId="0" borderId="2" xfId="0" applyFont="1" applyFill="1" applyBorder="1" applyAlignment="1">
      <alignment horizontal="left" vertical="center"/>
    </xf>
    <xf numFmtId="0" fontId="14" fillId="0" borderId="2" xfId="0" applyFont="1" applyFill="1" applyBorder="1" applyAlignment="1">
      <alignment horizontal="center" vertical="center"/>
    </xf>
    <xf numFmtId="0" fontId="15" fillId="0" borderId="2" xfId="0" applyFont="1" applyFill="1" applyBorder="1" applyAlignment="1">
      <alignment horizontal="center" vertical="center"/>
    </xf>
    <xf numFmtId="0" fontId="16" fillId="0" borderId="2" xfId="0" applyFont="1" applyFill="1" applyBorder="1" applyAlignment="1">
      <alignment vertical="center"/>
    </xf>
    <xf numFmtId="0" fontId="17" fillId="0" borderId="2"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7"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9" fillId="0" borderId="7" xfId="0" applyFont="1" applyFill="1" applyBorder="1" applyAlignment="1">
      <alignment horizontal="center" vertical="center"/>
    </xf>
    <xf numFmtId="0" fontId="9" fillId="0" borderId="2" xfId="0" applyFont="1" applyFill="1" applyBorder="1" applyAlignment="1">
      <alignment horizontal="center" vertical="center"/>
    </xf>
    <xf numFmtId="177" fontId="9" fillId="0" borderId="2" xfId="0" applyNumberFormat="1" applyFont="1" applyFill="1" applyBorder="1" applyAlignment="1">
      <alignment horizontal="center" vertical="center"/>
    </xf>
    <xf numFmtId="0" fontId="1" fillId="0" borderId="7" xfId="0" applyNumberFormat="1" applyFont="1" applyFill="1" applyBorder="1" applyAlignment="1">
      <alignment horizontal="center" vertical="center"/>
    </xf>
    <xf numFmtId="0" fontId="1" fillId="0" borderId="2" xfId="0" applyNumberFormat="1"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2" xfId="0" applyFont="1" applyFill="1" applyBorder="1" applyAlignment="1">
      <alignment horizontal="center" vertical="center" wrapText="1"/>
    </xf>
    <xf numFmtId="8" fontId="1" fillId="0" borderId="2" xfId="0" applyNumberFormat="1" applyFont="1" applyFill="1" applyBorder="1" applyAlignment="1">
      <alignment horizontal="left" vertical="center" wrapText="1"/>
    </xf>
    <xf numFmtId="178" fontId="1" fillId="0" borderId="2" xfId="0" applyNumberFormat="1" applyFont="1" applyFill="1" applyBorder="1" applyAlignment="1">
      <alignment horizontal="center" vertical="center" wrapText="1"/>
    </xf>
    <xf numFmtId="0" fontId="1" fillId="0" borderId="10" xfId="0" applyFont="1" applyFill="1" applyBorder="1" applyAlignment="1">
      <alignment horizontal="left" vertical="center" wrapText="1"/>
    </xf>
    <xf numFmtId="0" fontId="0" fillId="0" borderId="2" xfId="0" applyFill="1" applyBorder="1" applyAlignment="1">
      <alignment vertical="center" wrapText="1"/>
    </xf>
    <xf numFmtId="0" fontId="18" fillId="0" borderId="2" xfId="0" applyFont="1" applyFill="1" applyBorder="1" applyAlignment="1">
      <alignment vertical="center"/>
    </xf>
    <xf numFmtId="0" fontId="11" fillId="0" borderId="2" xfId="0" applyFont="1" applyFill="1" applyBorder="1" applyAlignment="1">
      <alignment horizontal="center" vertical="center" wrapText="1"/>
    </xf>
    <xf numFmtId="0" fontId="19" fillId="0" borderId="2" xfId="0" applyFont="1" applyFill="1" applyBorder="1" applyAlignment="1">
      <alignment horizontal="left" vertical="center" wrapText="1"/>
    </xf>
    <xf numFmtId="0" fontId="1" fillId="3" borderId="2" xfId="0" applyFont="1" applyFill="1" applyBorder="1" applyAlignment="1">
      <alignment horizontal="left" vertical="center" wrapText="1"/>
    </xf>
    <xf numFmtId="0" fontId="19" fillId="3" borderId="2" xfId="0" applyFont="1" applyFill="1" applyBorder="1" applyAlignment="1">
      <alignment horizontal="left" vertical="center" wrapText="1"/>
    </xf>
    <xf numFmtId="0" fontId="18" fillId="3" borderId="2" xfId="0" applyFont="1" applyFill="1" applyBorder="1" applyAlignment="1">
      <alignment vertical="center"/>
    </xf>
    <xf numFmtId="0" fontId="1" fillId="3" borderId="2" xfId="0" applyFont="1" applyFill="1" applyBorder="1" applyAlignment="1">
      <alignment horizontal="center" vertical="center" wrapText="1"/>
    </xf>
    <xf numFmtId="8" fontId="1" fillId="3" borderId="2" xfId="0" applyNumberFormat="1" applyFont="1" applyFill="1" applyBorder="1" applyAlignment="1">
      <alignment horizontal="left" vertical="center" wrapText="1"/>
    </xf>
    <xf numFmtId="179" fontId="1" fillId="3" borderId="2" xfId="0" applyNumberFormat="1" applyFont="1" applyFill="1" applyBorder="1" applyAlignment="1">
      <alignment horizontal="center" vertical="center" wrapText="1"/>
    </xf>
    <xf numFmtId="0" fontId="17" fillId="3" borderId="2" xfId="0" applyFont="1" applyFill="1" applyBorder="1" applyAlignment="1">
      <alignment horizontal="left" vertical="center" wrapText="1"/>
    </xf>
    <xf numFmtId="0" fontId="17" fillId="3" borderId="2" xfId="0" applyFont="1" applyFill="1" applyBorder="1" applyAlignment="1">
      <alignment horizontal="center" vertical="center" wrapText="1"/>
    </xf>
    <xf numFmtId="179" fontId="17" fillId="3" borderId="2" xfId="0" applyNumberFormat="1" applyFont="1" applyFill="1" applyBorder="1" applyAlignment="1">
      <alignment horizontal="center" vertical="center" wrapText="1"/>
    </xf>
    <xf numFmtId="8" fontId="17" fillId="3" borderId="2" xfId="0" applyNumberFormat="1"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2" xfId="0" applyFont="1" applyFill="1" applyBorder="1" applyAlignment="1">
      <alignment horizontal="center" vertical="center" wrapText="1"/>
    </xf>
    <xf numFmtId="178" fontId="17" fillId="0" borderId="2" xfId="0" applyNumberFormat="1" applyFont="1" applyFill="1" applyBorder="1" applyAlignment="1">
      <alignment horizontal="center" vertical="center" wrapText="1"/>
    </xf>
    <xf numFmtId="8" fontId="17" fillId="0" borderId="2" xfId="0" applyNumberFormat="1" applyFont="1" applyFill="1" applyBorder="1" applyAlignment="1">
      <alignment horizontal="left" vertical="center" wrapText="1"/>
    </xf>
    <xf numFmtId="0" fontId="17" fillId="3" borderId="8"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7" fillId="3" borderId="11" xfId="0" applyFont="1" applyFill="1" applyBorder="1" applyAlignment="1">
      <alignment horizontal="center" vertical="center" wrapText="1"/>
    </xf>
    <xf numFmtId="8" fontId="15" fillId="3" borderId="2" xfId="0" applyNumberFormat="1" applyFont="1" applyFill="1" applyBorder="1" applyAlignment="1">
      <alignment horizontal="left" vertical="center" wrapText="1"/>
    </xf>
    <xf numFmtId="0" fontId="12" fillId="0" borderId="12" xfId="0" applyNumberFormat="1" applyFont="1" applyFill="1" applyBorder="1" applyAlignment="1">
      <alignment horizontal="left" vertical="center"/>
    </xf>
    <xf numFmtId="0" fontId="13" fillId="0" borderId="13" xfId="0" applyFont="1" applyFill="1" applyBorder="1" applyAlignment="1">
      <alignment horizontal="left" vertical="center"/>
    </xf>
    <xf numFmtId="0" fontId="15" fillId="0" borderId="14" xfId="0" applyFont="1" applyFill="1" applyBorder="1" applyAlignment="1">
      <alignment horizontal="center" vertical="center"/>
    </xf>
    <xf numFmtId="179" fontId="15" fillId="0" borderId="14" xfId="0" applyNumberFormat="1" applyFont="1" applyFill="1" applyBorder="1" applyAlignment="1">
      <alignment horizontal="center" vertical="center"/>
    </xf>
    <xf numFmtId="0" fontId="13" fillId="0" borderId="15" xfId="0" applyFont="1" applyFill="1" applyBorder="1" applyAlignment="1">
      <alignment horizontal="center" vertical="center"/>
    </xf>
    <xf numFmtId="0" fontId="15" fillId="0" borderId="14" xfId="0" applyFont="1" applyFill="1" applyBorder="1" applyAlignment="1">
      <alignment horizontal="left" vertical="center" wrapText="1"/>
    </xf>
    <xf numFmtId="177" fontId="9" fillId="0" borderId="14" xfId="0" applyNumberFormat="1" applyFont="1" applyFill="1" applyBorder="1" applyAlignment="1">
      <alignment horizontal="center" vertical="center"/>
    </xf>
    <xf numFmtId="0" fontId="20" fillId="0" borderId="14" xfId="0" applyNumberFormat="1" applyFont="1" applyFill="1" applyBorder="1" applyAlignment="1">
      <alignment horizontal="left" vertical="center" wrapText="1"/>
    </xf>
    <xf numFmtId="0" fontId="20" fillId="0" borderId="14" xfId="0" applyFont="1" applyFill="1" applyBorder="1" applyAlignment="1">
      <alignment horizontal="left" vertical="center" wrapText="1"/>
    </xf>
    <xf numFmtId="0" fontId="20" fillId="3" borderId="14" xfId="0" applyFont="1" applyFill="1" applyBorder="1" applyAlignment="1">
      <alignment horizontal="left" vertical="center" wrapText="1"/>
    </xf>
    <xf numFmtId="0" fontId="17" fillId="3" borderId="14" xfId="0" applyNumberFormat="1" applyFont="1" applyFill="1" applyBorder="1" applyAlignment="1">
      <alignment horizontal="left" vertical="center" wrapText="1"/>
    </xf>
    <xf numFmtId="0" fontId="17" fillId="3" borderId="14" xfId="0" applyFont="1" applyFill="1" applyBorder="1" applyAlignment="1">
      <alignment horizontal="left" vertical="center" wrapText="1"/>
    </xf>
    <xf numFmtId="0" fontId="10" fillId="3" borderId="0" xfId="0" applyFont="1" applyFill="1" applyAlignment="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_YY" xfId="50"/>
    <cellStyle name="常规 9" xfId="51"/>
    <cellStyle name="常规 2 2 2 2" xf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5" Type="http://schemas.openxmlformats.org/officeDocument/2006/relationships/image" Target="../media/image6.jpeg"/><Relationship Id="rId4" Type="http://schemas.openxmlformats.org/officeDocument/2006/relationships/image" Target="../media/image5.png"/><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28575</xdr:colOff>
      <xdr:row>0</xdr:row>
      <xdr:rowOff>635</xdr:rowOff>
    </xdr:from>
    <xdr:to>
      <xdr:col>1</xdr:col>
      <xdr:colOff>318770</xdr:colOff>
      <xdr:row>0</xdr:row>
      <xdr:rowOff>593725</xdr:rowOff>
    </xdr:to>
    <xdr:pic>
      <xdr:nvPicPr>
        <xdr:cNvPr id="2" name="图片 1" descr="公司LOGO彩色"/>
        <xdr:cNvPicPr/>
      </xdr:nvPicPr>
      <xdr:blipFill>
        <a:blip r:embed="rId1"/>
        <a:srcRect/>
        <a:stretch>
          <a:fillRect/>
        </a:stretch>
      </xdr:blipFill>
      <xdr:spPr>
        <a:xfrm>
          <a:off x="28575" y="635"/>
          <a:ext cx="884555" cy="593090"/>
        </a:xfrm>
        <a:prstGeom prst="rect">
          <a:avLst/>
        </a:prstGeom>
        <a:noFill/>
        <a:ln>
          <a:noFill/>
        </a:ln>
        <a:effectLst/>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183561</xdr:colOff>
      <xdr:row>3</xdr:row>
      <xdr:rowOff>131099</xdr:rowOff>
    </xdr:from>
    <xdr:to>
      <xdr:col>9</xdr:col>
      <xdr:colOff>1997756</xdr:colOff>
      <xdr:row>3</xdr:row>
      <xdr:rowOff>1340774</xdr:rowOff>
    </xdr:to>
    <xdr:pic>
      <xdr:nvPicPr>
        <xdr:cNvPr id="2" name="图片 1"/>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11677015" y="2696210"/>
          <a:ext cx="1814195" cy="1209675"/>
        </a:xfrm>
        <a:prstGeom prst="rect">
          <a:avLst/>
        </a:prstGeom>
      </xdr:spPr>
    </xdr:pic>
    <xdr:clientData/>
  </xdr:twoCellAnchor>
  <xdr:twoCellAnchor editAs="oneCell">
    <xdr:from>
      <xdr:col>9</xdr:col>
      <xdr:colOff>361951</xdr:colOff>
      <xdr:row>4</xdr:row>
      <xdr:rowOff>38099</xdr:rowOff>
    </xdr:from>
    <xdr:to>
      <xdr:col>9</xdr:col>
      <xdr:colOff>1780541</xdr:colOff>
      <xdr:row>4</xdr:row>
      <xdr:rowOff>1285874</xdr:rowOff>
    </xdr:to>
    <xdr:pic>
      <xdr:nvPicPr>
        <xdr:cNvPr id="3" name="图片 2"/>
        <xdr:cNvPicPr>
          <a:picLocks noChangeAspect="1"/>
        </xdr:cNvPicPr>
      </xdr:nvPicPr>
      <xdr:blipFill>
        <a:blip r:embed="rId2" cstate="print">
          <a:extLst>
            <a:ext uri="{28A0092B-C50C-407E-A947-70E740481C1C}">
              <a14:useLocalDpi xmlns:a14="http://schemas.microsoft.com/office/drawing/2010/main" val="0"/>
            </a:ext>
          </a:extLst>
        </a:blip>
        <a:srcRect l="6783" t="7598" r="5794" b="4903"/>
        <a:stretch>
          <a:fillRect/>
        </a:stretch>
      </xdr:blipFill>
      <xdr:spPr>
        <a:xfrm>
          <a:off x="11855450" y="3974465"/>
          <a:ext cx="1418590" cy="1247775"/>
        </a:xfrm>
        <a:prstGeom prst="rect">
          <a:avLst/>
        </a:prstGeom>
      </xdr:spPr>
    </xdr:pic>
    <xdr:clientData/>
  </xdr:twoCellAnchor>
  <xdr:twoCellAnchor editAs="oneCell">
    <xdr:from>
      <xdr:col>9</xdr:col>
      <xdr:colOff>419100</xdr:colOff>
      <xdr:row>5</xdr:row>
      <xdr:rowOff>219075</xdr:rowOff>
    </xdr:from>
    <xdr:to>
      <xdr:col>9</xdr:col>
      <xdr:colOff>1893570</xdr:colOff>
      <xdr:row>5</xdr:row>
      <xdr:rowOff>1218565</xdr:rowOff>
    </xdr:to>
    <xdr:pic>
      <xdr:nvPicPr>
        <xdr:cNvPr id="4" name="图片 3"/>
        <xdr:cNvPicPr>
          <a:picLocks noChangeAspect="1"/>
        </xdr:cNvPicPr>
      </xdr:nvPicPr>
      <xdr:blipFill>
        <a:blip r:embed="rId3"/>
        <a:stretch>
          <a:fillRect/>
        </a:stretch>
      </xdr:blipFill>
      <xdr:spPr>
        <a:xfrm>
          <a:off x="11912600" y="5781675"/>
          <a:ext cx="1474470" cy="999490"/>
        </a:xfrm>
        <a:prstGeom prst="rect">
          <a:avLst/>
        </a:prstGeom>
        <a:noFill/>
        <a:ln w="9525">
          <a:noFill/>
        </a:ln>
      </xdr:spPr>
    </xdr:pic>
    <xdr:clientData/>
  </xdr:twoCellAnchor>
  <xdr:twoCellAnchor editAs="oneCell">
    <xdr:from>
      <xdr:col>9</xdr:col>
      <xdr:colOff>152400</xdr:colOff>
      <xdr:row>6</xdr:row>
      <xdr:rowOff>451707</xdr:rowOff>
    </xdr:from>
    <xdr:to>
      <xdr:col>9</xdr:col>
      <xdr:colOff>2075815</xdr:colOff>
      <xdr:row>6</xdr:row>
      <xdr:rowOff>891762</xdr:rowOff>
    </xdr:to>
    <xdr:pic>
      <xdr:nvPicPr>
        <xdr:cNvPr id="5" name="图片 4"/>
        <xdr:cNvPicPr>
          <a:picLocks noChangeAspect="1"/>
        </xdr:cNvPicPr>
      </xdr:nvPicPr>
      <xdr:blipFill>
        <a:blip r:embed="rId4" cstate="print">
          <a:extLst>
            <a:ext uri="{28A0092B-C50C-407E-A947-70E740481C1C}">
              <a14:useLocalDpi xmlns:a14="http://schemas.microsoft.com/office/drawing/2010/main" val="0"/>
            </a:ext>
          </a:extLst>
        </a:blip>
        <a:stretch>
          <a:fillRect/>
        </a:stretch>
      </xdr:blipFill>
      <xdr:spPr>
        <a:xfrm>
          <a:off x="11645900" y="7385685"/>
          <a:ext cx="1923415" cy="440055"/>
        </a:xfrm>
        <a:prstGeom prst="rect">
          <a:avLst/>
        </a:prstGeom>
      </xdr:spPr>
    </xdr:pic>
    <xdr:clientData/>
  </xdr:twoCellAnchor>
  <xdr:twoCellAnchor editAs="oneCell">
    <xdr:from>
      <xdr:col>9</xdr:col>
      <xdr:colOff>863600</xdr:colOff>
      <xdr:row>2</xdr:row>
      <xdr:rowOff>114300</xdr:rowOff>
    </xdr:from>
    <xdr:to>
      <xdr:col>9</xdr:col>
      <xdr:colOff>1270000</xdr:colOff>
      <xdr:row>2</xdr:row>
      <xdr:rowOff>1231900</xdr:rowOff>
    </xdr:to>
    <xdr:pic>
      <xdr:nvPicPr>
        <xdr:cNvPr id="6" name="图片 5"/>
        <xdr:cNvPicPr>
          <a:picLocks noChangeAspect="1"/>
        </xdr:cNvPicPr>
      </xdr:nvPicPr>
      <xdr:blipFill>
        <a:blip r:embed="rId5"/>
        <a:stretch>
          <a:fillRect/>
        </a:stretch>
      </xdr:blipFill>
      <xdr:spPr>
        <a:xfrm>
          <a:off x="12357100" y="1308100"/>
          <a:ext cx="406400" cy="1117600"/>
        </a:xfrm>
        <a:prstGeom prst="rect">
          <a:avLst/>
        </a:prstGeom>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tabSelected="1" workbookViewId="0">
      <selection activeCell="G16" sqref="G16"/>
    </sheetView>
  </sheetViews>
  <sheetFormatPr defaultColWidth="9" defaultRowHeight="14.4"/>
  <cols>
    <col min="1" max="1" width="8.66666666666667" style="31" customWidth="1"/>
    <col min="2" max="2" width="18.3333333333333" style="31" customWidth="1"/>
    <col min="3" max="3" width="10.5555555555556" style="31" customWidth="1"/>
    <col min="4" max="4" width="9.22222222222222" style="31" customWidth="1"/>
    <col min="5" max="5" width="8.62962962962963" style="31" customWidth="1"/>
    <col min="6" max="6" width="21" style="31" customWidth="1"/>
    <col min="7" max="7" width="11.6296296296296" style="31" customWidth="1"/>
    <col min="8" max="8" width="15.1296296296296" style="31" customWidth="1"/>
    <col min="9" max="9" width="23.4444444444444" style="31" customWidth="1"/>
    <col min="10" max="16384" width="9" style="31"/>
  </cols>
  <sheetData>
    <row r="1" s="31" customFormat="1" ht="48" customHeight="1" spans="1:9">
      <c r="A1" s="97" t="s">
        <v>0</v>
      </c>
      <c r="B1" s="97"/>
      <c r="C1" s="97"/>
      <c r="D1" s="97"/>
      <c r="E1" s="97"/>
      <c r="F1" s="97"/>
      <c r="G1" s="97"/>
      <c r="H1" s="97"/>
      <c r="I1" s="97"/>
    </row>
    <row r="2" s="31" customFormat="1" ht="19" customHeight="1" spans="1:9">
      <c r="A2" s="97"/>
      <c r="B2" s="97"/>
      <c r="C2" s="97"/>
      <c r="D2" s="97"/>
      <c r="E2" s="97"/>
      <c r="F2" s="97"/>
      <c r="G2" s="97"/>
      <c r="H2" s="97"/>
      <c r="I2" s="97"/>
    </row>
    <row r="3" s="31" customFormat="1" ht="19" customHeight="1" spans="1:9">
      <c r="A3" s="97"/>
      <c r="B3" s="97"/>
      <c r="C3" s="97"/>
      <c r="D3" s="97"/>
      <c r="E3" s="97"/>
      <c r="F3" s="97"/>
      <c r="G3" s="97"/>
      <c r="H3" s="97"/>
      <c r="I3" s="97"/>
    </row>
    <row r="4" s="31" customFormat="1" ht="19" customHeight="1" spans="1:9">
      <c r="A4" s="97"/>
      <c r="B4" s="97"/>
      <c r="C4" s="97"/>
      <c r="D4" s="97"/>
      <c r="E4" s="97"/>
      <c r="F4" s="97"/>
      <c r="G4" s="97"/>
      <c r="H4" s="97"/>
      <c r="I4" s="97"/>
    </row>
    <row r="5" s="31" customFormat="1" ht="22" customHeight="1" spans="1:9">
      <c r="A5" s="37" t="s">
        <v>1</v>
      </c>
      <c r="B5" s="38" t="s">
        <v>2</v>
      </c>
      <c r="C5" s="39"/>
      <c r="D5" s="39"/>
      <c r="E5" s="39"/>
      <c r="F5" s="39"/>
      <c r="G5" s="39"/>
      <c r="H5" s="39"/>
      <c r="I5" s="85"/>
    </row>
    <row r="6" s="31" customFormat="1" spans="1:9">
      <c r="A6" s="40" t="s">
        <v>3</v>
      </c>
      <c r="B6" s="41"/>
      <c r="C6" s="41"/>
      <c r="D6" s="41"/>
      <c r="E6" s="42"/>
      <c r="F6" s="42"/>
      <c r="G6" s="41"/>
      <c r="H6" s="41"/>
      <c r="I6" s="86"/>
    </row>
    <row r="7" s="31" customFormat="1" spans="1:9">
      <c r="A7" s="43" t="s">
        <v>4</v>
      </c>
      <c r="B7" s="44"/>
      <c r="C7" s="45">
        <v>320</v>
      </c>
      <c r="D7" s="45">
        <v>160</v>
      </c>
      <c r="E7" s="46"/>
      <c r="F7" s="44" t="s">
        <v>5</v>
      </c>
      <c r="G7" s="45">
        <f>C7*C9</f>
        <v>3520</v>
      </c>
      <c r="H7" s="45">
        <f>D7*D9</f>
        <v>1760</v>
      </c>
      <c r="I7" s="87">
        <f>H7*0.001*G7*0.001</f>
        <v>6.1952</v>
      </c>
    </row>
    <row r="8" s="31" customFormat="1" spans="1:9">
      <c r="A8" s="43" t="s">
        <v>6</v>
      </c>
      <c r="B8" s="44"/>
      <c r="C8" s="45">
        <v>256</v>
      </c>
      <c r="D8" s="45">
        <v>128</v>
      </c>
      <c r="E8" s="46"/>
      <c r="F8" s="47" t="s">
        <v>7</v>
      </c>
      <c r="G8" s="48">
        <f>G7+100</f>
        <v>3620</v>
      </c>
      <c r="H8" s="48">
        <f>H7+100</f>
        <v>1860</v>
      </c>
      <c r="I8" s="88">
        <v>6.73</v>
      </c>
    </row>
    <row r="9" s="31" customFormat="1" spans="1:9">
      <c r="A9" s="43" t="s">
        <v>8</v>
      </c>
      <c r="B9" s="44"/>
      <c r="C9" s="45">
        <v>11</v>
      </c>
      <c r="D9" s="45">
        <v>11</v>
      </c>
      <c r="E9" s="46">
        <f>C9*D9</f>
        <v>121</v>
      </c>
      <c r="F9" s="44" t="s">
        <v>9</v>
      </c>
      <c r="G9" s="45">
        <f>C9*C8</f>
        <v>2816</v>
      </c>
      <c r="H9" s="45">
        <f>D9*D8</f>
        <v>1408</v>
      </c>
      <c r="I9" s="87">
        <f>G9*H9</f>
        <v>3964928</v>
      </c>
    </row>
    <row r="10" s="31" customFormat="1" spans="1:9">
      <c r="A10" s="43" t="s">
        <v>10</v>
      </c>
      <c r="B10" s="44"/>
      <c r="C10" s="45">
        <v>0</v>
      </c>
      <c r="D10" s="45">
        <v>0</v>
      </c>
      <c r="E10" s="46">
        <f>C10*D10</f>
        <v>0</v>
      </c>
      <c r="F10" s="49"/>
      <c r="G10" s="50"/>
      <c r="H10" s="50"/>
      <c r="I10" s="89"/>
    </row>
    <row r="11" s="31" customFormat="1" spans="1:9">
      <c r="A11" s="51" t="s">
        <v>11</v>
      </c>
      <c r="B11" s="52"/>
      <c r="C11" s="52"/>
      <c r="D11" s="52"/>
      <c r="E11" s="52"/>
      <c r="F11" s="52"/>
      <c r="G11" s="52"/>
      <c r="H11" s="52"/>
      <c r="I11" s="90"/>
    </row>
    <row r="12" s="31" customFormat="1" spans="1:9">
      <c r="A12" s="53" t="s">
        <v>12</v>
      </c>
      <c r="B12" s="54" t="s">
        <v>13</v>
      </c>
      <c r="C12" s="54" t="s">
        <v>14</v>
      </c>
      <c r="D12" s="54" t="s">
        <v>15</v>
      </c>
      <c r="E12" s="54" t="s">
        <v>16</v>
      </c>
      <c r="F12" s="54" t="s">
        <v>17</v>
      </c>
      <c r="G12" s="55" t="s">
        <v>18</v>
      </c>
      <c r="H12" s="55" t="s">
        <v>19</v>
      </c>
      <c r="I12" s="91" t="s">
        <v>20</v>
      </c>
    </row>
    <row r="13" s="31" customFormat="1" ht="18" customHeight="1" spans="1:9">
      <c r="A13" s="56">
        <v>1</v>
      </c>
      <c r="B13" s="57" t="str">
        <f>B5</f>
        <v>Q1.2 H 室内全彩</v>
      </c>
      <c r="C13" s="58" t="s">
        <v>21</v>
      </c>
      <c r="D13" s="58" t="s">
        <v>22</v>
      </c>
      <c r="E13" s="59" t="s">
        <v>23</v>
      </c>
      <c r="F13" s="59">
        <f>E9+2</f>
        <v>123</v>
      </c>
      <c r="G13" s="60">
        <v>310</v>
      </c>
      <c r="H13" s="60">
        <f>G13*F13</f>
        <v>38130</v>
      </c>
      <c r="I13" s="92" t="s">
        <v>24</v>
      </c>
    </row>
    <row r="14" s="31" customFormat="1" ht="14.25" customHeight="1" spans="1:9">
      <c r="A14" s="56">
        <v>2</v>
      </c>
      <c r="B14" s="58" t="s">
        <v>25</v>
      </c>
      <c r="C14" s="58" t="s">
        <v>26</v>
      </c>
      <c r="D14" s="58"/>
      <c r="E14" s="59" t="s">
        <v>27</v>
      </c>
      <c r="F14" s="61">
        <v>22</v>
      </c>
      <c r="G14" s="60">
        <v>60</v>
      </c>
      <c r="H14" s="60">
        <f t="shared" ref="H14:H25" si="0">G14*F14</f>
        <v>1320</v>
      </c>
      <c r="I14" s="92" t="s">
        <v>28</v>
      </c>
    </row>
    <row r="15" s="31" customFormat="1" ht="14.25" customHeight="1" spans="1:9">
      <c r="A15" s="56">
        <v>3</v>
      </c>
      <c r="B15" s="62" t="s">
        <v>29</v>
      </c>
      <c r="C15" s="63" t="s">
        <v>30</v>
      </c>
      <c r="D15" s="64" t="s">
        <v>31</v>
      </c>
      <c r="E15" s="59" t="s">
        <v>23</v>
      </c>
      <c r="F15" s="65">
        <v>22</v>
      </c>
      <c r="G15" s="60">
        <v>110</v>
      </c>
      <c r="H15" s="60">
        <f t="shared" si="0"/>
        <v>2420</v>
      </c>
      <c r="I15" s="92"/>
    </row>
    <row r="16" s="31" customFormat="1" ht="14.25" customHeight="1" spans="1:9">
      <c r="A16" s="56">
        <v>4</v>
      </c>
      <c r="B16" s="58" t="s">
        <v>32</v>
      </c>
      <c r="C16" s="66" t="s">
        <v>33</v>
      </c>
      <c r="D16" s="64" t="s">
        <v>31</v>
      </c>
      <c r="E16" s="59" t="s">
        <v>27</v>
      </c>
      <c r="F16" s="59">
        <v>1</v>
      </c>
      <c r="G16" s="60">
        <v>5600</v>
      </c>
      <c r="H16" s="60">
        <f t="shared" si="0"/>
        <v>5600</v>
      </c>
      <c r="I16" s="93"/>
    </row>
    <row r="17" s="31" customFormat="1" ht="15.6" spans="1:9">
      <c r="A17" s="56">
        <v>5</v>
      </c>
      <c r="B17" s="58" t="s">
        <v>34</v>
      </c>
      <c r="C17" s="66"/>
      <c r="D17" s="64"/>
      <c r="E17" s="59" t="s">
        <v>35</v>
      </c>
      <c r="F17" s="61">
        <f>F14</f>
        <v>22</v>
      </c>
      <c r="G17" s="60">
        <v>10</v>
      </c>
      <c r="H17" s="60">
        <f t="shared" si="0"/>
        <v>220</v>
      </c>
      <c r="I17" s="93"/>
    </row>
    <row r="18" s="31" customFormat="1" ht="28.8" spans="1:9">
      <c r="A18" s="56">
        <v>6</v>
      </c>
      <c r="B18" s="67" t="s">
        <v>36</v>
      </c>
      <c r="C18" s="68"/>
      <c r="D18" s="69"/>
      <c r="E18" s="70" t="s">
        <v>35</v>
      </c>
      <c r="F18" s="70">
        <f>F15</f>
        <v>22</v>
      </c>
      <c r="G18" s="71">
        <v>5</v>
      </c>
      <c r="H18" s="60">
        <f t="shared" si="0"/>
        <v>110</v>
      </c>
      <c r="I18" s="94"/>
    </row>
    <row r="19" s="31" customFormat="1" ht="15.6" spans="1:9">
      <c r="A19" s="56">
        <v>7</v>
      </c>
      <c r="B19" s="67" t="s">
        <v>37</v>
      </c>
      <c r="C19" s="68"/>
      <c r="D19" s="69"/>
      <c r="E19" s="70" t="s">
        <v>35</v>
      </c>
      <c r="F19" s="70">
        <f>F15</f>
        <v>22</v>
      </c>
      <c r="G19" s="71">
        <v>5</v>
      </c>
      <c r="H19" s="60">
        <f t="shared" si="0"/>
        <v>110</v>
      </c>
      <c r="I19" s="94"/>
    </row>
    <row r="20" s="31" customFormat="1" ht="28.8" spans="1:9">
      <c r="A20" s="56">
        <v>8</v>
      </c>
      <c r="B20" s="67" t="s">
        <v>38</v>
      </c>
      <c r="C20" s="68" t="s">
        <v>39</v>
      </c>
      <c r="D20" s="69"/>
      <c r="E20" s="70" t="s">
        <v>35</v>
      </c>
      <c r="F20" s="70">
        <f>F13</f>
        <v>123</v>
      </c>
      <c r="G20" s="71">
        <v>5</v>
      </c>
      <c r="H20" s="60">
        <f t="shared" si="0"/>
        <v>615</v>
      </c>
      <c r="I20" s="94"/>
    </row>
    <row r="21" s="31" customFormat="1" ht="15.6" spans="1:9">
      <c r="A21" s="56">
        <v>9</v>
      </c>
      <c r="B21" s="67" t="s">
        <v>40</v>
      </c>
      <c r="C21" s="67" t="s">
        <v>41</v>
      </c>
      <c r="D21" s="69"/>
      <c r="E21" s="70" t="s">
        <v>42</v>
      </c>
      <c r="F21" s="72">
        <f>I8</f>
        <v>6.73</v>
      </c>
      <c r="G21" s="71">
        <v>600</v>
      </c>
      <c r="H21" s="60">
        <f t="shared" si="0"/>
        <v>4038</v>
      </c>
      <c r="I21" s="95"/>
    </row>
    <row r="22" s="31" customFormat="1" ht="15" customHeight="1" spans="1:9">
      <c r="A22" s="56">
        <v>10</v>
      </c>
      <c r="B22" s="73" t="s">
        <v>43</v>
      </c>
      <c r="C22" s="73"/>
      <c r="D22" s="69"/>
      <c r="E22" s="74"/>
      <c r="F22" s="75">
        <f>I8</f>
        <v>6.73</v>
      </c>
      <c r="G22" s="76">
        <v>500</v>
      </c>
      <c r="H22" s="60">
        <f t="shared" si="0"/>
        <v>3365</v>
      </c>
      <c r="I22" s="96"/>
    </row>
    <row r="23" s="31" customFormat="1" ht="16" customHeight="1" spans="1:9">
      <c r="A23" s="56">
        <v>11</v>
      </c>
      <c r="B23" s="73" t="s">
        <v>44</v>
      </c>
      <c r="C23" s="77" t="s">
        <v>45</v>
      </c>
      <c r="D23" s="64"/>
      <c r="E23" s="78" t="s">
        <v>46</v>
      </c>
      <c r="F23" s="79">
        <v>1</v>
      </c>
      <c r="G23" s="80">
        <v>1000</v>
      </c>
      <c r="H23" s="60">
        <f t="shared" si="0"/>
        <v>1000</v>
      </c>
      <c r="I23" s="96" t="s">
        <v>47</v>
      </c>
    </row>
    <row r="24" s="31" customFormat="1" ht="16" customHeight="1" spans="1:9">
      <c r="A24" s="56">
        <v>12</v>
      </c>
      <c r="B24" s="73" t="s">
        <v>48</v>
      </c>
      <c r="C24" s="73" t="s">
        <v>49</v>
      </c>
      <c r="D24" s="69"/>
      <c r="E24" s="74" t="s">
        <v>46</v>
      </c>
      <c r="F24" s="74">
        <v>1</v>
      </c>
      <c r="G24" s="80">
        <v>600</v>
      </c>
      <c r="H24" s="60">
        <f t="shared" si="0"/>
        <v>600</v>
      </c>
      <c r="I24" s="96"/>
    </row>
    <row r="25" s="31" customFormat="1" ht="16" customHeight="1" spans="1:9">
      <c r="A25" s="56">
        <v>13</v>
      </c>
      <c r="B25" s="73" t="s">
        <v>50</v>
      </c>
      <c r="C25" s="73"/>
      <c r="D25" s="69"/>
      <c r="E25" s="81"/>
      <c r="F25" s="82"/>
      <c r="G25" s="83"/>
      <c r="H25" s="84">
        <f>SUM(H13:H24)</f>
        <v>57528</v>
      </c>
      <c r="I25" s="96"/>
    </row>
  </sheetData>
  <mergeCells count="10">
    <mergeCell ref="C5:I5"/>
    <mergeCell ref="A6:I6"/>
    <mergeCell ref="A7:B7"/>
    <mergeCell ref="A8:B8"/>
    <mergeCell ref="A9:B9"/>
    <mergeCell ref="A10:B10"/>
    <mergeCell ref="F10:I10"/>
    <mergeCell ref="A11:I11"/>
    <mergeCell ref="E25:G25"/>
    <mergeCell ref="A1:I4"/>
  </mergeCells>
  <dataValidations count="1">
    <dataValidation type="list" allowBlank="1" showInputMessage="1" showErrorMessage="1" sqref="C14">
      <formula1>"铂强40A,铂强50A,奥源40A,奥源50A，创联"</formula1>
    </dataValidation>
  </dataValidation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workbookViewId="0">
      <selection activeCell="M15" sqref="M14:M15"/>
    </sheetView>
  </sheetViews>
  <sheetFormatPr defaultColWidth="9" defaultRowHeight="14.4"/>
  <cols>
    <col min="1" max="1" width="8.66666666666667" style="31" customWidth="1"/>
    <col min="2" max="2" width="18.3333333333333" style="31" customWidth="1"/>
    <col min="3" max="3" width="10.5555555555556" style="31" customWidth="1"/>
    <col min="4" max="4" width="9.22222222222222" style="31" customWidth="1"/>
    <col min="5" max="5" width="8.62962962962963" style="31" customWidth="1"/>
    <col min="6" max="6" width="21" style="31" customWidth="1"/>
    <col min="7" max="7" width="11.6296296296296" style="31" customWidth="1"/>
    <col min="8" max="8" width="15.1296296296296" style="31" customWidth="1"/>
    <col min="9" max="9" width="23.4444444444444" style="31" customWidth="1"/>
    <col min="10" max="16384" width="9" style="31"/>
  </cols>
  <sheetData>
    <row r="1" s="31" customFormat="1" ht="48" customHeight="1" spans="1:9">
      <c r="A1" s="32" t="s">
        <v>51</v>
      </c>
      <c r="B1" s="32"/>
      <c r="C1" s="32"/>
      <c r="D1" s="32"/>
      <c r="E1" s="32"/>
      <c r="F1" s="32"/>
      <c r="G1" s="32"/>
      <c r="H1" s="32"/>
      <c r="I1" s="32"/>
    </row>
    <row r="2" s="31" customFormat="1" ht="19" customHeight="1" spans="1:9">
      <c r="A2" s="33" t="s">
        <v>52</v>
      </c>
      <c r="B2" s="34"/>
      <c r="C2" s="34"/>
      <c r="D2" s="34"/>
      <c r="E2" s="34"/>
      <c r="F2" s="35" t="s">
        <v>53</v>
      </c>
      <c r="G2" s="34" t="s">
        <v>54</v>
      </c>
      <c r="H2" s="34"/>
      <c r="I2" s="34"/>
    </row>
    <row r="3" s="31" customFormat="1" ht="19" customHeight="1" spans="1:9">
      <c r="A3" s="33" t="s">
        <v>55</v>
      </c>
      <c r="B3" s="34"/>
      <c r="C3" s="34"/>
      <c r="D3" s="34"/>
      <c r="E3" s="34"/>
      <c r="F3" s="35" t="s">
        <v>56</v>
      </c>
      <c r="G3" s="36"/>
      <c r="H3" s="34"/>
      <c r="I3" s="34"/>
    </row>
    <row r="4" s="31" customFormat="1" ht="19" customHeight="1" spans="1:9">
      <c r="A4" s="33" t="s">
        <v>57</v>
      </c>
      <c r="B4" s="34"/>
      <c r="C4" s="34"/>
      <c r="D4" s="34"/>
      <c r="E4" s="34"/>
      <c r="F4" s="35" t="s">
        <v>58</v>
      </c>
      <c r="G4" s="36">
        <v>45754</v>
      </c>
      <c r="H4" s="34"/>
      <c r="I4" s="34"/>
    </row>
    <row r="5" s="31" customFormat="1" ht="22" customHeight="1" spans="1:9">
      <c r="A5" s="37" t="s">
        <v>1</v>
      </c>
      <c r="B5" s="38" t="s">
        <v>59</v>
      </c>
      <c r="C5" s="39"/>
      <c r="D5" s="39"/>
      <c r="E5" s="39"/>
      <c r="F5" s="39"/>
      <c r="G5" s="39"/>
      <c r="H5" s="39"/>
      <c r="I5" s="85"/>
    </row>
    <row r="6" s="31" customFormat="1" spans="1:9">
      <c r="A6" s="40" t="s">
        <v>3</v>
      </c>
      <c r="B6" s="41"/>
      <c r="C6" s="41"/>
      <c r="D6" s="41"/>
      <c r="E6" s="42"/>
      <c r="F6" s="42"/>
      <c r="G6" s="41"/>
      <c r="H6" s="41"/>
      <c r="I6" s="86"/>
    </row>
    <row r="7" s="31" customFormat="1" spans="1:9">
      <c r="A7" s="43" t="s">
        <v>4</v>
      </c>
      <c r="B7" s="44"/>
      <c r="C7" s="45">
        <v>320</v>
      </c>
      <c r="D7" s="45">
        <v>160</v>
      </c>
      <c r="E7" s="46"/>
      <c r="F7" s="44" t="s">
        <v>5</v>
      </c>
      <c r="G7" s="45">
        <f>C7*C9</f>
        <v>3520</v>
      </c>
      <c r="H7" s="45">
        <f>D7*D9</f>
        <v>1760</v>
      </c>
      <c r="I7" s="87">
        <f>H7*0.001*G7*0.001</f>
        <v>6.1952</v>
      </c>
    </row>
    <row r="8" s="31" customFormat="1" spans="1:9">
      <c r="A8" s="43" t="s">
        <v>6</v>
      </c>
      <c r="B8" s="44"/>
      <c r="C8" s="45">
        <v>208</v>
      </c>
      <c r="D8" s="45">
        <v>104</v>
      </c>
      <c r="E8" s="46"/>
      <c r="F8" s="47" t="s">
        <v>7</v>
      </c>
      <c r="G8" s="48">
        <f>G7+100</f>
        <v>3620</v>
      </c>
      <c r="H8" s="48">
        <f>H7+100</f>
        <v>1860</v>
      </c>
      <c r="I8" s="88">
        <v>6.73</v>
      </c>
    </row>
    <row r="9" s="31" customFormat="1" spans="1:9">
      <c r="A9" s="43" t="s">
        <v>8</v>
      </c>
      <c r="B9" s="44"/>
      <c r="C9" s="45">
        <v>11</v>
      </c>
      <c r="D9" s="45">
        <v>11</v>
      </c>
      <c r="E9" s="46">
        <f>C9*D9</f>
        <v>121</v>
      </c>
      <c r="F9" s="44" t="s">
        <v>9</v>
      </c>
      <c r="G9" s="45">
        <f>C9*C8</f>
        <v>2288</v>
      </c>
      <c r="H9" s="45">
        <f>D9*D8</f>
        <v>1144</v>
      </c>
      <c r="I9" s="87">
        <f>G9*H9</f>
        <v>2617472</v>
      </c>
    </row>
    <row r="10" s="31" customFormat="1" spans="1:9">
      <c r="A10" s="43" t="s">
        <v>10</v>
      </c>
      <c r="B10" s="44"/>
      <c r="C10" s="45">
        <v>0</v>
      </c>
      <c r="D10" s="45">
        <v>0</v>
      </c>
      <c r="E10" s="46">
        <f>C10*D10</f>
        <v>0</v>
      </c>
      <c r="F10" s="49"/>
      <c r="G10" s="50"/>
      <c r="H10" s="50"/>
      <c r="I10" s="89"/>
    </row>
    <row r="11" s="31" customFormat="1" spans="1:9">
      <c r="A11" s="51" t="s">
        <v>11</v>
      </c>
      <c r="B11" s="52"/>
      <c r="C11" s="52"/>
      <c r="D11" s="52"/>
      <c r="E11" s="52"/>
      <c r="F11" s="52"/>
      <c r="G11" s="52"/>
      <c r="H11" s="52"/>
      <c r="I11" s="90"/>
    </row>
    <row r="12" s="31" customFormat="1" spans="1:9">
      <c r="A12" s="53" t="s">
        <v>12</v>
      </c>
      <c r="B12" s="54" t="s">
        <v>13</v>
      </c>
      <c r="C12" s="54" t="s">
        <v>14</v>
      </c>
      <c r="D12" s="54" t="s">
        <v>15</v>
      </c>
      <c r="E12" s="54" t="s">
        <v>16</v>
      </c>
      <c r="F12" s="54" t="s">
        <v>17</v>
      </c>
      <c r="G12" s="55" t="s">
        <v>18</v>
      </c>
      <c r="H12" s="55" t="s">
        <v>19</v>
      </c>
      <c r="I12" s="91" t="s">
        <v>20</v>
      </c>
    </row>
    <row r="13" s="31" customFormat="1" ht="18" customHeight="1" spans="1:9">
      <c r="A13" s="56">
        <v>1</v>
      </c>
      <c r="B13" s="57" t="str">
        <f>B5</f>
        <v>Q1.5 H 室内全彩</v>
      </c>
      <c r="C13" s="58" t="s">
        <v>60</v>
      </c>
      <c r="D13" s="58" t="s">
        <v>22</v>
      </c>
      <c r="E13" s="59" t="s">
        <v>23</v>
      </c>
      <c r="F13" s="59">
        <f>E9+2</f>
        <v>123</v>
      </c>
      <c r="G13" s="60">
        <v>210</v>
      </c>
      <c r="H13" s="60">
        <f t="shared" ref="H13:H25" si="0">G13*F13</f>
        <v>25830</v>
      </c>
      <c r="I13" s="92" t="s">
        <v>24</v>
      </c>
    </row>
    <row r="14" s="31" customFormat="1" ht="14.25" customHeight="1" spans="1:9">
      <c r="A14" s="56">
        <v>2</v>
      </c>
      <c r="B14" s="58" t="s">
        <v>25</v>
      </c>
      <c r="C14" s="58" t="s">
        <v>26</v>
      </c>
      <c r="D14" s="58"/>
      <c r="E14" s="59" t="s">
        <v>27</v>
      </c>
      <c r="F14" s="61">
        <v>22</v>
      </c>
      <c r="G14" s="60">
        <v>60</v>
      </c>
      <c r="H14" s="60">
        <f t="shared" si="0"/>
        <v>1320</v>
      </c>
      <c r="I14" s="92" t="s">
        <v>28</v>
      </c>
    </row>
    <row r="15" s="31" customFormat="1" ht="14.25" customHeight="1" spans="1:9">
      <c r="A15" s="56">
        <v>3</v>
      </c>
      <c r="B15" s="62" t="s">
        <v>29</v>
      </c>
      <c r="C15" s="63" t="s">
        <v>61</v>
      </c>
      <c r="D15" s="64" t="s">
        <v>31</v>
      </c>
      <c r="E15" s="59" t="s">
        <v>23</v>
      </c>
      <c r="F15" s="65">
        <v>22</v>
      </c>
      <c r="G15" s="60">
        <v>90</v>
      </c>
      <c r="H15" s="60">
        <f t="shared" si="0"/>
        <v>1980</v>
      </c>
      <c r="I15" s="92"/>
    </row>
    <row r="16" s="31" customFormat="1" ht="14.25" customHeight="1" spans="1:9">
      <c r="A16" s="56">
        <v>4</v>
      </c>
      <c r="B16" s="58" t="s">
        <v>32</v>
      </c>
      <c r="C16" s="66" t="s">
        <v>62</v>
      </c>
      <c r="D16" s="64" t="s">
        <v>31</v>
      </c>
      <c r="E16" s="59" t="s">
        <v>27</v>
      </c>
      <c r="F16" s="59">
        <v>1</v>
      </c>
      <c r="G16" s="60">
        <v>4500</v>
      </c>
      <c r="H16" s="60">
        <f t="shared" si="0"/>
        <v>4500</v>
      </c>
      <c r="I16" s="93"/>
    </row>
    <row r="17" s="31" customFormat="1" ht="15.6" spans="1:9">
      <c r="A17" s="56">
        <v>5</v>
      </c>
      <c r="B17" s="58" t="s">
        <v>34</v>
      </c>
      <c r="C17" s="66"/>
      <c r="D17" s="64"/>
      <c r="E17" s="59" t="s">
        <v>35</v>
      </c>
      <c r="F17" s="61">
        <f>F14</f>
        <v>22</v>
      </c>
      <c r="G17" s="60">
        <v>10</v>
      </c>
      <c r="H17" s="60">
        <f t="shared" si="0"/>
        <v>220</v>
      </c>
      <c r="I17" s="93"/>
    </row>
    <row r="18" s="31" customFormat="1" ht="28.8" spans="1:9">
      <c r="A18" s="56">
        <v>6</v>
      </c>
      <c r="B18" s="67" t="s">
        <v>36</v>
      </c>
      <c r="C18" s="68"/>
      <c r="D18" s="69"/>
      <c r="E18" s="70" t="s">
        <v>35</v>
      </c>
      <c r="F18" s="70">
        <f>F15</f>
        <v>22</v>
      </c>
      <c r="G18" s="71">
        <v>5</v>
      </c>
      <c r="H18" s="60">
        <f t="shared" si="0"/>
        <v>110</v>
      </c>
      <c r="I18" s="94"/>
    </row>
    <row r="19" s="31" customFormat="1" ht="15.6" spans="1:9">
      <c r="A19" s="56">
        <v>7</v>
      </c>
      <c r="B19" s="67" t="s">
        <v>37</v>
      </c>
      <c r="C19" s="68"/>
      <c r="D19" s="69"/>
      <c r="E19" s="70" t="s">
        <v>35</v>
      </c>
      <c r="F19" s="70">
        <f>F15</f>
        <v>22</v>
      </c>
      <c r="G19" s="71">
        <v>5</v>
      </c>
      <c r="H19" s="60">
        <f t="shared" si="0"/>
        <v>110</v>
      </c>
      <c r="I19" s="94"/>
    </row>
    <row r="20" s="31" customFormat="1" ht="28.8" spans="1:9">
      <c r="A20" s="56">
        <v>8</v>
      </c>
      <c r="B20" s="67" t="s">
        <v>38</v>
      </c>
      <c r="C20" s="68" t="s">
        <v>39</v>
      </c>
      <c r="D20" s="69"/>
      <c r="E20" s="70" t="s">
        <v>35</v>
      </c>
      <c r="F20" s="70">
        <f>F13</f>
        <v>123</v>
      </c>
      <c r="G20" s="71">
        <v>5</v>
      </c>
      <c r="H20" s="60">
        <f t="shared" si="0"/>
        <v>615</v>
      </c>
      <c r="I20" s="94"/>
    </row>
    <row r="21" s="31" customFormat="1" ht="15.6" spans="1:9">
      <c r="A21" s="56">
        <v>9</v>
      </c>
      <c r="B21" s="67" t="s">
        <v>40</v>
      </c>
      <c r="C21" s="67" t="s">
        <v>41</v>
      </c>
      <c r="D21" s="69"/>
      <c r="E21" s="70" t="s">
        <v>42</v>
      </c>
      <c r="F21" s="72">
        <f>I8</f>
        <v>6.73</v>
      </c>
      <c r="G21" s="71">
        <v>600</v>
      </c>
      <c r="H21" s="60">
        <f t="shared" si="0"/>
        <v>4038</v>
      </c>
      <c r="I21" s="95"/>
    </row>
    <row r="22" s="31" customFormat="1" ht="15" customHeight="1" spans="1:9">
      <c r="A22" s="56">
        <v>10</v>
      </c>
      <c r="B22" s="73" t="s">
        <v>43</v>
      </c>
      <c r="C22" s="73"/>
      <c r="D22" s="69"/>
      <c r="E22" s="74"/>
      <c r="F22" s="75">
        <f>I8</f>
        <v>6.73</v>
      </c>
      <c r="G22" s="76">
        <v>500</v>
      </c>
      <c r="H22" s="60">
        <f t="shared" si="0"/>
        <v>3365</v>
      </c>
      <c r="I22" s="96"/>
    </row>
    <row r="23" s="31" customFormat="1" ht="16" customHeight="1" spans="1:9">
      <c r="A23" s="56">
        <v>11</v>
      </c>
      <c r="B23" s="73" t="s">
        <v>44</v>
      </c>
      <c r="C23" s="77" t="s">
        <v>45</v>
      </c>
      <c r="D23" s="64"/>
      <c r="E23" s="78" t="s">
        <v>46</v>
      </c>
      <c r="F23" s="79">
        <v>1</v>
      </c>
      <c r="G23" s="80">
        <v>1000</v>
      </c>
      <c r="H23" s="60">
        <f t="shared" si="0"/>
        <v>1000</v>
      </c>
      <c r="I23" s="96" t="s">
        <v>47</v>
      </c>
    </row>
    <row r="24" s="31" customFormat="1" ht="16" customHeight="1" spans="1:9">
      <c r="A24" s="56">
        <v>12</v>
      </c>
      <c r="B24" s="73" t="s">
        <v>48</v>
      </c>
      <c r="C24" s="73" t="s">
        <v>49</v>
      </c>
      <c r="D24" s="69"/>
      <c r="E24" s="74" t="s">
        <v>46</v>
      </c>
      <c r="F24" s="74">
        <v>1</v>
      </c>
      <c r="G24" s="80">
        <v>600</v>
      </c>
      <c r="H24" s="60">
        <f t="shared" si="0"/>
        <v>600</v>
      </c>
      <c r="I24" s="96"/>
    </row>
    <row r="25" s="31" customFormat="1" ht="16" customHeight="1" spans="1:9">
      <c r="A25" s="56">
        <v>13</v>
      </c>
      <c r="B25" s="73" t="s">
        <v>50</v>
      </c>
      <c r="C25" s="73"/>
      <c r="D25" s="69"/>
      <c r="E25" s="81" t="s">
        <v>63</v>
      </c>
      <c r="F25" s="82"/>
      <c r="G25" s="83"/>
      <c r="H25" s="84">
        <f>SUM(H13:H24)</f>
        <v>43688</v>
      </c>
      <c r="I25" s="96"/>
    </row>
  </sheetData>
  <mergeCells count="16">
    <mergeCell ref="A1:I1"/>
    <mergeCell ref="B2:E2"/>
    <mergeCell ref="G2:I2"/>
    <mergeCell ref="B3:E3"/>
    <mergeCell ref="G3:I3"/>
    <mergeCell ref="B4:E4"/>
    <mergeCell ref="G4:I4"/>
    <mergeCell ref="C5:I5"/>
    <mergeCell ref="A6:I6"/>
    <mergeCell ref="A7:B7"/>
    <mergeCell ref="A8:B8"/>
    <mergeCell ref="A9:B9"/>
    <mergeCell ref="A10:B10"/>
    <mergeCell ref="F10:I10"/>
    <mergeCell ref="A11:I11"/>
    <mergeCell ref="E25:G25"/>
  </mergeCells>
  <dataValidations count="1">
    <dataValidation type="list" allowBlank="1" showInputMessage="1" showErrorMessage="1" sqref="C14">
      <formula1>"铂强40A,铂强50A,奥源40A,奥源50A，创联"</formula1>
    </dataValidation>
  </dataValidations>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
  <sheetViews>
    <sheetView workbookViewId="0">
      <selection activeCell="C4" sqref="C4"/>
    </sheetView>
  </sheetViews>
  <sheetFormatPr defaultColWidth="11.2962962962963" defaultRowHeight="14.4"/>
  <cols>
    <col min="1" max="1" width="5.55555555555556" style="1" customWidth="1"/>
    <col min="2" max="2" width="27.962962962963" style="1" customWidth="1"/>
    <col min="3" max="3" width="24.4444444444444" style="1" customWidth="1"/>
    <col min="4" max="4" width="13.5185185185185" style="1" customWidth="1"/>
    <col min="5" max="5" width="50.7407407407407" style="1" customWidth="1"/>
    <col min="6" max="6" width="8.14814814814815" style="1" customWidth="1"/>
    <col min="7" max="7" width="7.40740740740741" style="1" customWidth="1"/>
    <col min="8" max="8" width="11.8518518518519" style="2" customWidth="1"/>
    <col min="9" max="9" width="17.962962962963" style="2" customWidth="1"/>
    <col min="10" max="10" width="35.3703703703704" style="1" customWidth="1"/>
    <col min="11" max="16384" width="11.2962962962963" style="1"/>
  </cols>
  <sheetData>
    <row r="1" s="1" customFormat="1" ht="64" customHeight="1" spans="1:10">
      <c r="A1" s="3" t="s">
        <v>64</v>
      </c>
      <c r="B1" s="3"/>
      <c r="C1" s="3"/>
      <c r="D1" s="3"/>
      <c r="E1" s="3"/>
      <c r="F1" s="3"/>
      <c r="G1" s="3"/>
      <c r="H1" s="3"/>
      <c r="I1" s="3"/>
      <c r="J1" s="3"/>
    </row>
    <row r="2" s="1" customFormat="1" ht="30" customHeight="1" spans="1:10">
      <c r="A2" s="4" t="s">
        <v>12</v>
      </c>
      <c r="B2" s="4" t="s">
        <v>13</v>
      </c>
      <c r="C2" s="4" t="s">
        <v>15</v>
      </c>
      <c r="D2" s="4" t="s">
        <v>65</v>
      </c>
      <c r="E2" s="4" t="s">
        <v>66</v>
      </c>
      <c r="F2" s="4" t="s">
        <v>17</v>
      </c>
      <c r="G2" s="4" t="s">
        <v>16</v>
      </c>
      <c r="H2" s="4" t="s">
        <v>67</v>
      </c>
      <c r="I2" s="4" t="s">
        <v>50</v>
      </c>
      <c r="J2" s="26" t="s">
        <v>68</v>
      </c>
    </row>
    <row r="3" s="1" customFormat="1" ht="108" customHeight="1" spans="1:10">
      <c r="A3" s="5">
        <v>1</v>
      </c>
      <c r="B3" s="6" t="s">
        <v>69</v>
      </c>
      <c r="C3" s="7" t="s">
        <v>70</v>
      </c>
      <c r="D3" s="6" t="s">
        <v>71</v>
      </c>
      <c r="E3" s="8" t="s">
        <v>72</v>
      </c>
      <c r="F3" s="9">
        <v>2</v>
      </c>
      <c r="G3" s="6" t="s">
        <v>73</v>
      </c>
      <c r="H3" s="10">
        <v>1350</v>
      </c>
      <c r="I3" s="16">
        <f t="shared" ref="I3:I9" si="0">F3*H3</f>
        <v>2700</v>
      </c>
      <c r="J3" s="27"/>
    </row>
    <row r="4" s="1" customFormat="1" ht="108" customHeight="1" spans="1:10">
      <c r="A4" s="5">
        <v>2</v>
      </c>
      <c r="B4" s="11" t="s">
        <v>74</v>
      </c>
      <c r="C4" s="7" t="s">
        <v>70</v>
      </c>
      <c r="D4" s="12" t="s">
        <v>75</v>
      </c>
      <c r="E4" s="13" t="s">
        <v>76</v>
      </c>
      <c r="F4" s="11">
        <v>1</v>
      </c>
      <c r="G4" s="11" t="s">
        <v>27</v>
      </c>
      <c r="H4" s="14">
        <v>1900</v>
      </c>
      <c r="I4" s="16">
        <f t="shared" si="0"/>
        <v>1900</v>
      </c>
      <c r="J4" s="11"/>
    </row>
    <row r="5" s="1" customFormat="1" ht="128" customHeight="1" spans="1:10">
      <c r="A5" s="5">
        <v>3</v>
      </c>
      <c r="B5" s="6" t="s">
        <v>77</v>
      </c>
      <c r="C5" s="7" t="s">
        <v>70</v>
      </c>
      <c r="D5" s="6" t="s">
        <v>78</v>
      </c>
      <c r="E5" s="15" t="s">
        <v>79</v>
      </c>
      <c r="F5" s="6">
        <v>1</v>
      </c>
      <c r="G5" s="6" t="s">
        <v>27</v>
      </c>
      <c r="H5" s="16">
        <v>1600</v>
      </c>
      <c r="I5" s="16">
        <f t="shared" si="0"/>
        <v>1600</v>
      </c>
      <c r="J5" s="27"/>
    </row>
    <row r="6" s="1" customFormat="1" ht="108" customHeight="1" spans="1:10">
      <c r="A6" s="5">
        <v>4</v>
      </c>
      <c r="B6" s="17" t="s">
        <v>80</v>
      </c>
      <c r="C6" s="7" t="s">
        <v>70</v>
      </c>
      <c r="D6" s="6" t="s">
        <v>81</v>
      </c>
      <c r="E6" s="18" t="s">
        <v>82</v>
      </c>
      <c r="F6" s="19">
        <v>1</v>
      </c>
      <c r="G6" s="19" t="s">
        <v>83</v>
      </c>
      <c r="H6" s="20">
        <v>1550</v>
      </c>
      <c r="I6" s="16">
        <f t="shared" si="0"/>
        <v>1550</v>
      </c>
      <c r="J6" s="28"/>
    </row>
    <row r="7" s="1" customFormat="1" ht="108" customHeight="1" spans="1:10">
      <c r="A7" s="5">
        <v>5</v>
      </c>
      <c r="B7" s="21" t="s">
        <v>84</v>
      </c>
      <c r="C7" s="7" t="s">
        <v>70</v>
      </c>
      <c r="D7" s="22" t="s">
        <v>85</v>
      </c>
      <c r="E7" s="23" t="s">
        <v>86</v>
      </c>
      <c r="F7" s="6">
        <v>1</v>
      </c>
      <c r="G7" s="6" t="s">
        <v>27</v>
      </c>
      <c r="H7" s="14">
        <v>800</v>
      </c>
      <c r="I7" s="16">
        <f t="shared" si="0"/>
        <v>800</v>
      </c>
      <c r="J7" s="11"/>
    </row>
    <row r="8" s="1" customFormat="1" ht="38" customHeight="1" spans="1:10">
      <c r="A8" s="5">
        <v>6</v>
      </c>
      <c r="B8" s="6" t="s">
        <v>87</v>
      </c>
      <c r="C8" s="6" t="s">
        <v>88</v>
      </c>
      <c r="D8" s="6" t="s">
        <v>89</v>
      </c>
      <c r="E8" s="8" t="s">
        <v>90</v>
      </c>
      <c r="F8" s="6">
        <v>100</v>
      </c>
      <c r="G8" s="6" t="s">
        <v>91</v>
      </c>
      <c r="H8" s="16">
        <v>4</v>
      </c>
      <c r="I8" s="16">
        <f t="shared" si="0"/>
        <v>400</v>
      </c>
      <c r="J8" s="27"/>
    </row>
    <row r="9" s="1" customFormat="1" ht="25" customHeight="1" spans="1:10">
      <c r="A9" s="24" t="s">
        <v>92</v>
      </c>
      <c r="B9" s="25" t="s">
        <v>93</v>
      </c>
      <c r="C9" s="25"/>
      <c r="D9" s="25"/>
      <c r="E9" s="25"/>
      <c r="F9" s="25"/>
      <c r="G9" s="25"/>
      <c r="H9" s="25"/>
      <c r="I9" s="29">
        <f>SUM(I3:I8)</f>
        <v>8950</v>
      </c>
      <c r="J9" s="30"/>
    </row>
  </sheetData>
  <mergeCells count="2">
    <mergeCell ref="A1:J1"/>
    <mergeCell ref="B9:H9"/>
  </mergeCells>
  <conditionalFormatting sqref="D3">
    <cfRule type="duplicateValues" dxfId="0" priority="9"/>
    <cfRule type="duplicateValues" dxfId="0" priority="8"/>
  </conditionalFormatting>
  <conditionalFormatting sqref="D4">
    <cfRule type="duplicateValues" dxfId="0" priority="7"/>
  </conditionalFormatting>
  <conditionalFormatting sqref="D5">
    <cfRule type="duplicateValues" dxfId="0" priority="6"/>
    <cfRule type="duplicateValues" dxfId="0" priority="5"/>
  </conditionalFormatting>
  <conditionalFormatting sqref="D6">
    <cfRule type="duplicateValues" dxfId="0" priority="4"/>
    <cfRule type="duplicateValues" dxfId="0" priority="3"/>
  </conditionalFormatting>
  <conditionalFormatting sqref="D7">
    <cfRule type="duplicateValues" dxfId="0" priority="2"/>
    <cfRule type="duplicateValues" dxfId="0" priority="1"/>
  </conditionalFormatting>
  <conditionalFormatting sqref="D8">
    <cfRule type="duplicateValues" dxfId="0" priority="10"/>
    <cfRule type="duplicateValues" dxfId="0" priority="11"/>
  </conditionalFormatting>
  <pageMargins left="0.75" right="0.75" top="1" bottom="1" header="0.5" footer="0.5"/>
  <pageSetup paperSize="9" scale="65" orientation="landscape"/>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1.2-H</vt:lpstr>
      <vt:lpstr>Q1.5 H </vt:lpstr>
      <vt:lpstr>音响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陈敏</cp:lastModifiedBy>
  <dcterms:created xsi:type="dcterms:W3CDTF">2025-02-15T04:13:00Z</dcterms:created>
  <dcterms:modified xsi:type="dcterms:W3CDTF">2025-06-20T11:20:26Z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24D42B07B6BB4044BF659030E2A8DF13_13</vt:lpwstr>
  </property>
  <property fmtid="{D5CDD505-2E9C-101B-9397-08002B2CF9AE}" pid="3" name="KSOProductBuildVer">
    <vt:lpwstr>2052-12.1.0.21541</vt:lpwstr>
  </property>
</Properties>
</file>