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政府采购第三方维修服务统计表" sheetId="1" r:id="rId1"/>
    <sheet name="断路器政府采购参数" sheetId="2" r:id="rId2"/>
    <sheet name="机电井维修及隐患消缺材料清单" sheetId="3" r:id="rId3"/>
  </sheets>
  <definedNames>
    <definedName name="_xlnm.Print_Titles" localSheetId="2">机电井维修及隐患消缺材料清单!$1:$3</definedName>
  </definedNames>
  <calcPr calcId="144525"/>
</workbook>
</file>

<file path=xl/sharedStrings.xml><?xml version="1.0" encoding="utf-8"?>
<sst xmlns="http://schemas.openxmlformats.org/spreadsheetml/2006/main" count="210" uniqueCount="153">
  <si>
    <t>莎车县水管总站拟政府采购机电井维修服务统计表</t>
  </si>
  <si>
    <t>№</t>
  </si>
  <si>
    <t>分类代码</t>
  </si>
  <si>
    <t>乡镇名称</t>
  </si>
  <si>
    <t>机井总数（眼）</t>
  </si>
  <si>
    <t>常规灌溉机井（眼）</t>
  </si>
  <si>
    <t>技术参数要求</t>
  </si>
  <si>
    <t>备注</t>
  </si>
  <si>
    <t>滴灌</t>
  </si>
  <si>
    <t>普通</t>
  </si>
  <si>
    <t>小计</t>
  </si>
  <si>
    <t>C23129900</t>
  </si>
  <si>
    <t>塔尕尔其镇</t>
  </si>
  <si>
    <t>1、启动箱内配件：空气开关（250A、160A、100A）、160A交流接触器、100A交流接触器、63A交流接触器、40A交流接触器、中间继电器、相序保护器、时间继电器、电动机保护器、按钮开关、电压表、电流表、万能转换开关、指示灯、自耦减压线包、漏电开关、热继电器、保险底座、一次线路为16平方铜芯线、二次线路为2.5平方铜芯线及附属设施，所有电器材料均为符合国标认证及3C产品标识，不准改变原有线路。
2、水泵及配件：水泵品牌需与现使用水泵能够相互兼容，配件互换、互用；水泵用电磁线为纯铜防水电磁线；水泵型号为37KW、30KW、22KW、18.5KW,水泵叶轮材质为铸钢、转子为一次性镀铬成型。5寸泵管厚度为4毫米、每根3米、净重40公斤，6寸泵管厚度为4毫米、每根3米、净重48公斤、水泵垫子、水泵螺栓为高碳钢材质、井三通底座及其它附件。</t>
  </si>
  <si>
    <t>伊什库力乡</t>
  </si>
  <si>
    <t>拍克其乡</t>
  </si>
  <si>
    <t>阔什艾热克乡</t>
  </si>
  <si>
    <t>艾力西湖镇</t>
  </si>
  <si>
    <t>永安管委会</t>
  </si>
  <si>
    <t>荒地镇</t>
  </si>
  <si>
    <t>墩巴格乡</t>
  </si>
  <si>
    <t>恰尔巴格乡</t>
  </si>
  <si>
    <t>阿热勒乡</t>
  </si>
  <si>
    <t>依盖尔其镇</t>
  </si>
  <si>
    <t>佰什坎特镇</t>
  </si>
  <si>
    <t>喀尔苏乡</t>
  </si>
  <si>
    <t>阿扎提巴格镇</t>
  </si>
  <si>
    <t>阿拉买提镇</t>
  </si>
  <si>
    <t>阿瓦提镇</t>
  </si>
  <si>
    <t>巴格阿瓦提乡</t>
  </si>
  <si>
    <t>合计</t>
  </si>
  <si>
    <t>维修范围：</t>
  </si>
  <si>
    <t>1、高压元器件。变压器的烧损、损坏的更换，养护(包含漏油变压器的外观清洁，保证外观干净、整洁，缺油变压器的油液补充等)。跌落保险杆以及分支跌落保险杆、保险丝的更换、补足。
2、低压元器件。低压隔离开关、低压横担、叉台拉板、低压线及附属设施维修，老化、缺失元件的更换及补足。
3、启动箱(含启动箱底座)及出水管。启动箱配置必须不低于现有的启动箱标准，烧损、丢失元器件的维修、更换、补足；软启动或变频器启动箱的维护、维修要符合专业标准，达不到标准的更换；启动箱底座及出水管有跑冒滴漏、锈蚀现象的更换。
4、水泵及泵管(三证齐全)。水泵与所用水泵配件需与现使用水泵能够相互兼容。水泵防水电缆线应使用符合国家标准的16mm2、25mm2铜芯防水电缆线：井用潜水泵管锈蚀的更换，更换标准符合井用泵管的国家标准。建议使用新材料、新工艺。
5、机井维修、维护过程中有发生塌陷的，在确定机井正常使用情况下需补足滤料等；
6、保证机井出水量120m3/h以上。</t>
  </si>
  <si>
    <t>莎车县水管总站机电井
安全智能用电断路器及配套辅材清单</t>
  </si>
  <si>
    <t>系统、设备名称</t>
  </si>
  <si>
    <t>型号</t>
  </si>
  <si>
    <t>参数</t>
  </si>
  <si>
    <t>技术要求</t>
  </si>
  <si>
    <t>单价</t>
  </si>
  <si>
    <t>总数</t>
  </si>
  <si>
    <t>单位</t>
  </si>
  <si>
    <t>总合计/元</t>
  </si>
  <si>
    <t>A02061704</t>
  </si>
  <si>
    <t>物联网智慧塑壳断路器250A</t>
  </si>
  <si>
    <t>HSTM1LZ-250（250A）</t>
  </si>
  <si>
    <t>额定电流50-125A可调，额定剩余动作电流50-1000mA可调</t>
  </si>
  <si>
    <t>（1）浸水防触电：当负载端浸水时，不会发生漏电触电，保证设备正常运行，人体意外接触带水运行设备不发生触电事故
（2）过压、欠压保护:当线路电压接近临界电压时，自动断电保护电器
（3）过流保护：当用电功率达到限定功率时分闸保护
（4）缺相功能、缺零功能：设备可检测火线，地线是否缺失或损坏
（5）漏电保护:设备检测到漏电大于设定值会在0.3秒内自动断电
（6）故障电话报警：发生故障设备会电话来电报警
（7）故障记录与查询：设备故障自动记录，可通过设备显示屏及APP查询故障次数及原因
（8）开机智能自动检测：检测外网输入的电压是否正常，以及负载端线路和线路上的电器设备是否正常
（9）自动重合闸：排除线路及设备上的故障后，自动合闸保障用电及设备正常运转
（10）远程控制：自带RS485端口，用手机及电脑远程查看及控制
（11）人工调节数值：可在终端APP上设置调节设备的适用范围的参数</t>
  </si>
  <si>
    <t>套</t>
  </si>
  <si>
    <t>A0206172</t>
  </si>
  <si>
    <t>室外动力配电箱</t>
  </si>
  <si>
    <t>JXF</t>
  </si>
  <si>
    <t>600mm*500mm*250mm
(高*宽*深)</t>
  </si>
  <si>
    <t>配电箱材质为玻璃钢、PC防火材质或户外不锈钢材质，带坡型防雨帽，箱体两侧多孔散热、排温，带警示标志。IP43等级，符合GB7251/GB17466。进线端采用侧方开孔，出线端采用底部开孔方法。含配电箱安装组件。</t>
  </si>
  <si>
    <t>个</t>
  </si>
  <si>
    <t>A02062100</t>
  </si>
  <si>
    <t>3+1铠装电缆线</t>
  </si>
  <si>
    <r>
      <rPr>
        <sz val="11"/>
        <color rgb="FF000000"/>
        <rFont val="宋体"/>
        <charset val="134"/>
      </rPr>
      <t>50mm</t>
    </r>
    <r>
      <rPr>
        <vertAlign val="superscript"/>
        <sz val="11"/>
        <color rgb="FF000000"/>
        <rFont val="宋体"/>
        <charset val="134"/>
      </rPr>
      <t>2</t>
    </r>
  </si>
  <si>
    <r>
      <rPr>
        <sz val="11"/>
        <color rgb="FF000000"/>
        <rFont val="宋体"/>
        <charset val="134"/>
      </rPr>
      <t>YJLV3*50mm</t>
    </r>
    <r>
      <rPr>
        <vertAlign val="superscript"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+1*35mm</t>
    </r>
    <r>
      <rPr>
        <vertAlign val="superscript"/>
        <sz val="11"/>
        <color rgb="FF000000"/>
        <rFont val="宋体"/>
        <charset val="134"/>
      </rPr>
      <t>2</t>
    </r>
  </si>
  <si>
    <t>符合GB/12706系列</t>
  </si>
  <si>
    <t>米</t>
  </si>
  <si>
    <t>莎车县水管总站机电井维修及高压隐患材料采购清单</t>
  </si>
  <si>
    <t>单位：元</t>
  </si>
  <si>
    <t>名   称</t>
  </si>
  <si>
    <t>型    号</t>
  </si>
  <si>
    <t>数量</t>
  </si>
  <si>
    <t>中标单价</t>
  </si>
  <si>
    <t>A02051901</t>
  </si>
  <si>
    <t>潜水泵</t>
  </si>
  <si>
    <t>250QJ/18.5kw/140-30</t>
  </si>
  <si>
    <t>台</t>
  </si>
  <si>
    <t>主机一套，电机为下线式电机，转子轴为45号钢镀铬一次成型；电机与水泵泵头为分体式，中间支撑且带连接器；电磁线为1.56mm铜芯防水电磁线，水泵泵轴为镀铬；泵头为两级式叶轮，叶轮材质为铸钢；水泵扬程为30米。</t>
  </si>
  <si>
    <t>250QJ/22kw/160-32</t>
  </si>
  <si>
    <t>主机一套，电机为下线式电机，转子轴为45号钢镀铬一次成型；电机与水泵泵头为分体式，中间支撑且带连接器；电磁线为1.30mm铜芯防水电磁线，水泵泵轴为镀铬；泵头为两级式叶轮，叶轮材质为铸钢；水泵扬程为32米。</t>
  </si>
  <si>
    <t>250QJ/30kw/140-50</t>
  </si>
  <si>
    <t>主机一套，电机为下线式电机，转子轴为45号钢镀铬一次成型；电机与水泵泵头为分体式，中间支撑且带连接器；电磁线为1.56mm铜芯防水电磁线，水泵泵轴为镀铬；泵头为三级式叶轮，叶轮材质为铸钢；水泵扬程为50米。</t>
  </si>
  <si>
    <t>JHS型三芯防水电缆线</t>
  </si>
  <si>
    <r>
      <rPr>
        <sz val="10"/>
        <color rgb="FFFF0000"/>
        <rFont val="宋体"/>
        <charset val="134"/>
      </rPr>
      <t>3*16mm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/35米</t>
    </r>
  </si>
  <si>
    <t>卷</t>
  </si>
  <si>
    <r>
      <rPr>
        <sz val="10"/>
        <color rgb="FFFF0000"/>
        <rFont val="宋体"/>
        <charset val="134"/>
      </rPr>
      <t>线缆经过国家3C认证，符合国标品质。无氧纯铜丝材质，单芯直径</t>
    </r>
    <r>
      <rPr>
        <sz val="10"/>
        <rFont val="宋体"/>
        <charset val="134"/>
      </rPr>
      <t>≧</t>
    </r>
    <r>
      <rPr>
        <sz val="10"/>
        <rFont val="宋体"/>
        <charset val="134"/>
        <scheme val="minor"/>
      </rPr>
      <t>16mm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，内附抗拉绳，使用额定电压300/500V。</t>
    </r>
  </si>
  <si>
    <r>
      <rPr>
        <sz val="10"/>
        <color rgb="FFFF0000"/>
        <rFont val="宋体"/>
        <charset val="134"/>
      </rPr>
      <t>3*25mm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/35米</t>
    </r>
  </si>
  <si>
    <r>
      <rPr>
        <sz val="10"/>
        <color rgb="FFFF0000"/>
        <rFont val="宋体"/>
        <charset val="134"/>
      </rPr>
      <t>线缆经过国家3C认证，符合国标品质。无氧纯铜丝材质，单芯直径</t>
    </r>
    <r>
      <rPr>
        <sz val="10"/>
        <rFont val="宋体"/>
        <charset val="134"/>
      </rPr>
      <t>≧</t>
    </r>
    <r>
      <rPr>
        <sz val="10"/>
        <rFont val="宋体"/>
        <charset val="134"/>
        <scheme val="minor"/>
      </rPr>
      <t>25mm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，内附抗拉绳，使用额定电压300/500V。</t>
    </r>
  </si>
  <si>
    <t>A02060200</t>
  </si>
  <si>
    <t>油浸式变压器</t>
  </si>
  <si>
    <t>S13-30-M/10-0.4</t>
  </si>
  <si>
    <t>符合GB/T 6451-2023《油浸式电力变压器技术参数和要求》及GB/T 1094.7-2024《电力变压器第7章部分：油浸式电力变压器负载导则》要求。</t>
  </si>
  <si>
    <t>S13-50-M/10-0.4</t>
  </si>
  <si>
    <t>塑壳式断路器</t>
  </si>
  <si>
    <t>T2N160A（4P）</t>
  </si>
  <si>
    <t>符合国家CCC认证标准、中国强制性产品认证及GB14048.2和IEC60947-2标准</t>
  </si>
  <si>
    <t>A02061721</t>
  </si>
  <si>
    <t>电表箱</t>
  </si>
  <si>
    <t>长900*宽210*高750</t>
  </si>
  <si>
    <r>
      <rPr>
        <sz val="10"/>
        <rFont val="宋体"/>
        <charset val="134"/>
        <scheme val="minor"/>
      </rPr>
      <t>表箱材质为双开门玻璃钢、PC防火材质，中间带防火隔离板，含表箱固定横担（2根）和抱箍DN260*M16（2副）；空气开关为4P160A以上,符合国家CCC认证标准、中国强制性产品认证及GB/T5023-2008、JB/T 8734-2016。二次线路为国标BVV6mm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铜芯线，并按照现行电力行业标准配备附属元器件（含电表、采集表支架，接线盒）。</t>
    </r>
  </si>
  <si>
    <r>
      <rPr>
        <sz val="10"/>
        <rFont val="宋体"/>
        <charset val="134"/>
        <scheme val="minor"/>
      </rPr>
      <t>表箱材质为双开门玻璃钢、PC防火材质，中间带防火隔离板，含表箱固定横担（2根）和抱箍DN260*M16（2副）；单投防误式刀开关全铜隔离刀闸 4P200A，空气开关为160A以上符合国家CCC认证标准、中国强制性产品认证及GB/T5023-2008、JB/T 8734-2016。主线路为国标 BVV25mm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以上铜芯线，按照现行电力行业标准配备附属元器件（含电表、采集表支架，接线盒）。</t>
    </r>
  </si>
  <si>
    <t>A02061709</t>
  </si>
  <si>
    <t>时间继电器</t>
  </si>
  <si>
    <t>JS14P-2PPS</t>
  </si>
  <si>
    <t>符合GB/T 18908.1-2002《工业用时间继电器第1部分：要求和试验》及T/ZDQ 004-2024标准，适用于额定交流电压400V以下。</t>
  </si>
  <si>
    <t>A02171000</t>
  </si>
  <si>
    <t xml:space="preserve">高压跌落式熔断器保险丝管 </t>
  </si>
  <si>
    <t>RW11-100A</t>
  </si>
  <si>
    <t>符合国家标准、3C认证，熔管触点为纯铜材质，熔管材质为玻璃钢环氧树脂</t>
  </si>
  <si>
    <t>高压绝缘令克棒</t>
  </si>
  <si>
    <t>1.2米*5节或1.5米*4节</t>
  </si>
  <si>
    <t>付</t>
  </si>
  <si>
    <t>符合GB／T19519-2004及电力《中华人民共和国电力行业标准 DL，T 346—2010》标准，10KV用，材质为玻璃钢环氧树脂，玻璃钢</t>
  </si>
  <si>
    <t>砼杆脚扣</t>
  </si>
  <si>
    <t>6-32mm</t>
  </si>
  <si>
    <t>符合电力行业标准，采用无缝钢管及16锰合金钢</t>
  </si>
  <si>
    <t>铜铝设备线夹</t>
  </si>
  <si>
    <t>400A</t>
  </si>
  <si>
    <t>符合GB／T2341--1998及电力《中华人民共和国电力行业标准 DL，T 346—2010》标准</t>
  </si>
  <si>
    <t>异型并沟线夹</t>
  </si>
  <si>
    <r>
      <rPr>
        <sz val="10"/>
        <rFont val="宋体"/>
        <charset val="134"/>
      </rPr>
      <t>JBL20KV50mm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-240mm</t>
    </r>
    <r>
      <rPr>
        <vertAlign val="superscript"/>
        <sz val="10"/>
        <rFont val="宋体"/>
        <charset val="134"/>
      </rPr>
      <t>2</t>
    </r>
  </si>
  <si>
    <t>表层电镀锌处理</t>
  </si>
  <si>
    <t>小头冠状铜铝线鼻子</t>
  </si>
  <si>
    <t>DTL50A</t>
  </si>
  <si>
    <t>符合GB／T2341--1998及电力《中华人民共和国电力行业标准 DL，T 346—2010》标准,塑壳断路器专用</t>
  </si>
  <si>
    <t>冠状铜铝线鼻子</t>
  </si>
  <si>
    <t>DTL70A</t>
  </si>
  <si>
    <t>螺栓型耐张线夹</t>
  </si>
  <si>
    <t xml:space="preserve"> NLD3</t>
  </si>
  <si>
    <t>铝合金材质，配防水绝缘罩，符合现行电力行业标准。</t>
  </si>
  <si>
    <t>彩色电气绝缘胶布</t>
  </si>
  <si>
    <t>GN-ET6</t>
  </si>
  <si>
    <r>
      <rPr>
        <sz val="10"/>
        <color rgb="FFFF0000"/>
        <rFont val="宋体"/>
        <charset val="134"/>
        <scheme val="minor"/>
      </rPr>
      <t>电压等级</t>
    </r>
    <r>
      <rPr>
        <sz val="10"/>
        <color rgb="FFFF0000"/>
        <rFont val="宋体"/>
        <charset val="134"/>
      </rPr>
      <t>≤</t>
    </r>
    <r>
      <rPr>
        <sz val="10"/>
        <color rgb="FFFF0000"/>
        <rFont val="宋体"/>
        <charset val="134"/>
        <scheme val="minor"/>
      </rPr>
      <t>600V，执行标准Q/GH J021001，符合国家3C认证</t>
    </r>
  </si>
  <si>
    <t>工业级断线钳</t>
  </si>
  <si>
    <t>750#/30寸</t>
  </si>
  <si>
    <t>把</t>
  </si>
  <si>
    <t>高频淬火钳口，硬度50-60HRC，采用加厚壁管</t>
  </si>
  <si>
    <t>钢丝钳</t>
  </si>
  <si>
    <t>8寸</t>
  </si>
  <si>
    <t>钳柄采用防滑树脂，钳头CR-V铬钒合金工具钢锻造，钳面经过特氟龙处理</t>
  </si>
  <si>
    <t>5柱式高压计量箱绝缘护套</t>
  </si>
  <si>
    <t>10KV-GL3型</t>
  </si>
  <si>
    <t>通过ISO9001认证，耐热等级250，绝缘强度大于16KV/mm</t>
  </si>
  <si>
    <t>A02100299</t>
  </si>
  <si>
    <t>锂电高精度智能万用表</t>
  </si>
  <si>
    <t>镀锌材质、含螺母、垫片</t>
  </si>
  <si>
    <t>A02051318</t>
  </si>
  <si>
    <t>涂塑泵管</t>
  </si>
  <si>
    <t>6寸，DN150</t>
  </si>
  <si>
    <t>根</t>
  </si>
  <si>
    <t>泵管采用中碳钢每根3米，6眼国标法兰，壁厚4mm，每根净重为48KG以上。</t>
  </si>
  <si>
    <t>A02053400</t>
  </si>
  <si>
    <t>高强度六角螺栓螺帽</t>
  </si>
  <si>
    <t>m12</t>
  </si>
  <si>
    <t>全碳钢材质，符合国家标准</t>
  </si>
  <si>
    <t>A07090103</t>
  </si>
  <si>
    <t>pvc塑料软管</t>
  </si>
  <si>
    <t>6分</t>
  </si>
  <si>
    <t>符合国标及3C认证，每卷100米。</t>
  </si>
  <si>
    <t xml:space="preserve">备注：1、任何企业中标提供以上配件必须是国家名牌产品；
      2、中标企业在涂塑泵管运输过程中务必确保涂层的完好，如有破损，甲方有权拒绝接收；
      3、中标企业在合同签订后15日内必须完成供货，货物经甲方现场查验后给予确认，否则造成损失由中标企业承担；
      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</si>
</sst>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 "/>
  </numFmts>
  <fonts count="52">
    <font>
      <sz val="10.5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10"/>
      <color rgb="FFFF0000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0.45"/>
      <color rgb="FF000000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</font>
    <font>
      <b/>
      <sz val="14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2"/>
      <color rgb="FF000000"/>
      <name val="宋体"/>
      <charset val="134"/>
    </font>
    <font>
      <b/>
      <sz val="22"/>
      <color indexed="8"/>
      <name val="宋体"/>
      <charset val="134"/>
    </font>
    <font>
      <sz val="11"/>
      <color rgb="FF000000"/>
      <name val="宋体"/>
      <charset val="134"/>
    </font>
    <font>
      <sz val="26"/>
      <color rgb="FF000000"/>
      <name val="宋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vertAlign val="superscript"/>
      <sz val="10"/>
      <name val="宋体"/>
      <charset val="134"/>
    </font>
    <font>
      <vertAlign val="superscript"/>
      <sz val="10"/>
      <name val="宋体"/>
      <charset val="134"/>
      <scheme val="minor"/>
    </font>
    <font>
      <vertAlign val="superscript"/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8" borderId="8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16" borderId="10" applyNumberFormat="0" applyFon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7" fillId="11" borderId="14" applyNumberFormat="0" applyAlignment="0" applyProtection="0">
      <alignment vertical="center"/>
    </xf>
    <xf numFmtId="0" fontId="35" fillId="11" borderId="8" applyNumberFormat="0" applyAlignment="0" applyProtection="0">
      <alignment vertical="center"/>
    </xf>
    <xf numFmtId="0" fontId="48" fillId="27" borderId="15" applyNumberForma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10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/>
    </xf>
    <xf numFmtId="0" fontId="5" fillId="2" borderId="1" xfId="49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49" fontId="6" fillId="2" borderId="1" xfId="49" applyNumberFormat="1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10" fillId="2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right" vertical="center"/>
    </xf>
    <xf numFmtId="177" fontId="8" fillId="2" borderId="1" xfId="49" applyNumberFormat="1" applyFont="1" applyFill="1" applyBorder="1" applyAlignment="1">
      <alignment horizontal="right" vertical="center"/>
    </xf>
    <xf numFmtId="177" fontId="10" fillId="2" borderId="1" xfId="49" applyNumberFormat="1" applyFont="1" applyFill="1" applyBorder="1" applyAlignment="1">
      <alignment horizontal="right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8" fillId="2" borderId="1" xfId="49" applyNumberFormat="1" applyFont="1" applyFill="1" applyBorder="1" applyAlignment="1">
      <alignment horizontal="center" vertical="center" wrapText="1"/>
    </xf>
    <xf numFmtId="176" fontId="14" fillId="0" borderId="1" xfId="49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8" fillId="2" borderId="1" xfId="49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8" fillId="2" borderId="1" xfId="49" applyNumberFormat="1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76" fontId="14" fillId="2" borderId="1" xfId="49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/>
    </xf>
    <xf numFmtId="177" fontId="12" fillId="0" borderId="1" xfId="0" applyNumberFormat="1" applyFont="1" applyFill="1" applyBorder="1" applyAlignment="1">
      <alignment horizontal="right" vertical="top"/>
    </xf>
    <xf numFmtId="0" fontId="8" fillId="0" borderId="1" xfId="49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2" borderId="3" xfId="49" applyFont="1" applyFill="1" applyBorder="1" applyAlignment="1">
      <alignment horizontal="center" vertical="center" wrapText="1"/>
    </xf>
    <xf numFmtId="0" fontId="17" fillId="2" borderId="4" xfId="49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right" vertical="top"/>
    </xf>
    <xf numFmtId="0" fontId="18" fillId="2" borderId="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 wrapText="1"/>
    </xf>
    <xf numFmtId="0" fontId="10" fillId="2" borderId="1" xfId="49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8" fillId="2" borderId="1" xfId="49" applyFont="1" applyFill="1" applyBorder="1" applyAlignment="1">
      <alignment horizontal="left" vertical="center" wrapText="1"/>
    </xf>
    <xf numFmtId="0" fontId="14" fillId="0" borderId="1" xfId="49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vertical="center" wrapText="1"/>
    </xf>
    <xf numFmtId="177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1" fillId="0" borderId="1" xfId="49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/>
    </xf>
    <xf numFmtId="0" fontId="20" fillId="0" borderId="7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vertical="center"/>
    </xf>
    <xf numFmtId="0" fontId="20" fillId="0" borderId="6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pane ySplit="3" topLeftCell="A18" activePane="bottomLeft" state="frozen"/>
      <selection/>
      <selection pane="bottomLeft" activeCell="G21" sqref="G21"/>
    </sheetView>
  </sheetViews>
  <sheetFormatPr defaultColWidth="10.2857142857143" defaultRowHeight="13.5"/>
  <cols>
    <col min="1" max="2" width="7.28571428571429" style="79" customWidth="1"/>
    <col min="3" max="3" width="18.8571428571429" style="3" customWidth="1"/>
    <col min="4" max="4" width="11.5714285714286" style="79" customWidth="1"/>
    <col min="5" max="7" width="8.42857142857143" style="79" customWidth="1"/>
    <col min="8" max="8" width="24.5714285714286" style="79" customWidth="1"/>
    <col min="9" max="9" width="17" style="3" customWidth="1"/>
    <col min="10" max="16375" width="10.2857142857143" style="3"/>
  </cols>
  <sheetData>
    <row r="1" ht="34" customHeight="1" spans="1:9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ht="32" customHeight="1" spans="1:9">
      <c r="A2" s="81" t="s">
        <v>1</v>
      </c>
      <c r="B2" s="82" t="s">
        <v>2</v>
      </c>
      <c r="C2" s="81" t="s">
        <v>3</v>
      </c>
      <c r="D2" s="83" t="s">
        <v>4</v>
      </c>
      <c r="E2" s="84" t="s">
        <v>5</v>
      </c>
      <c r="F2" s="85"/>
      <c r="G2" s="86"/>
      <c r="H2" s="83" t="s">
        <v>6</v>
      </c>
      <c r="I2" s="92" t="s">
        <v>7</v>
      </c>
    </row>
    <row r="3" ht="24" customHeight="1" spans="1:9">
      <c r="A3" s="87"/>
      <c r="B3" s="88"/>
      <c r="C3" s="87"/>
      <c r="D3" s="89"/>
      <c r="E3" s="90" t="s">
        <v>8</v>
      </c>
      <c r="F3" s="90" t="s">
        <v>9</v>
      </c>
      <c r="G3" s="90" t="s">
        <v>10</v>
      </c>
      <c r="H3" s="91"/>
      <c r="I3" s="92"/>
    </row>
    <row r="4" ht="23" customHeight="1" spans="1:9">
      <c r="A4" s="92">
        <v>1</v>
      </c>
      <c r="B4" s="83" t="s">
        <v>11</v>
      </c>
      <c r="C4" s="93" t="s">
        <v>12</v>
      </c>
      <c r="D4" s="92">
        <v>96</v>
      </c>
      <c r="E4" s="92">
        <v>38</v>
      </c>
      <c r="F4" s="92">
        <v>55</v>
      </c>
      <c r="G4" s="92">
        <f t="shared" ref="G4:G20" si="0">SUM(E4:F4)</f>
        <v>93</v>
      </c>
      <c r="H4" s="94" t="s">
        <v>13</v>
      </c>
      <c r="I4" s="93"/>
    </row>
    <row r="5" ht="23" customHeight="1" spans="1:9">
      <c r="A5" s="92">
        <v>2</v>
      </c>
      <c r="B5" s="91"/>
      <c r="C5" s="93" t="s">
        <v>14</v>
      </c>
      <c r="D5" s="92">
        <v>56</v>
      </c>
      <c r="E5" s="92">
        <v>25</v>
      </c>
      <c r="F5" s="92">
        <v>21</v>
      </c>
      <c r="G5" s="92">
        <f t="shared" si="0"/>
        <v>46</v>
      </c>
      <c r="H5" s="94"/>
      <c r="I5" s="93"/>
    </row>
    <row r="6" ht="23" customHeight="1" spans="1:9">
      <c r="A6" s="92">
        <v>3</v>
      </c>
      <c r="B6" s="91"/>
      <c r="C6" s="93" t="s">
        <v>15</v>
      </c>
      <c r="D6" s="92">
        <v>40</v>
      </c>
      <c r="E6" s="92">
        <v>19</v>
      </c>
      <c r="F6" s="92">
        <v>12</v>
      </c>
      <c r="G6" s="92">
        <f t="shared" si="0"/>
        <v>31</v>
      </c>
      <c r="H6" s="94"/>
      <c r="I6" s="93"/>
    </row>
    <row r="7" ht="23" customHeight="1" spans="1:9">
      <c r="A7" s="92">
        <v>4</v>
      </c>
      <c r="B7" s="91"/>
      <c r="C7" s="93" t="s">
        <v>16</v>
      </c>
      <c r="D7" s="92">
        <v>47</v>
      </c>
      <c r="E7" s="92">
        <v>13</v>
      </c>
      <c r="F7" s="92">
        <v>28</v>
      </c>
      <c r="G7" s="92">
        <f t="shared" si="0"/>
        <v>41</v>
      </c>
      <c r="H7" s="94"/>
      <c r="I7" s="93"/>
    </row>
    <row r="8" ht="23" customHeight="1" spans="1:9">
      <c r="A8" s="92">
        <v>5</v>
      </c>
      <c r="B8" s="91"/>
      <c r="C8" s="93" t="s">
        <v>17</v>
      </c>
      <c r="D8" s="92">
        <v>64</v>
      </c>
      <c r="E8" s="92">
        <v>16</v>
      </c>
      <c r="F8" s="92">
        <v>34</v>
      </c>
      <c r="G8" s="92">
        <f t="shared" si="0"/>
        <v>50</v>
      </c>
      <c r="H8" s="94"/>
      <c r="I8" s="93"/>
    </row>
    <row r="9" ht="23" customHeight="1" spans="1:9">
      <c r="A9" s="92">
        <v>6</v>
      </c>
      <c r="B9" s="91"/>
      <c r="C9" s="93" t="s">
        <v>18</v>
      </c>
      <c r="D9" s="92">
        <v>41</v>
      </c>
      <c r="E9" s="92">
        <v>5</v>
      </c>
      <c r="F9" s="92">
        <v>36</v>
      </c>
      <c r="G9" s="92">
        <f t="shared" si="0"/>
        <v>41</v>
      </c>
      <c r="H9" s="94"/>
      <c r="I9" s="93"/>
    </row>
    <row r="10" ht="23" customHeight="1" spans="1:9">
      <c r="A10" s="92">
        <v>7</v>
      </c>
      <c r="B10" s="91"/>
      <c r="C10" s="93" t="s">
        <v>19</v>
      </c>
      <c r="D10" s="92">
        <v>61</v>
      </c>
      <c r="E10" s="92">
        <v>35</v>
      </c>
      <c r="F10" s="92">
        <v>22</v>
      </c>
      <c r="G10" s="92">
        <f t="shared" si="0"/>
        <v>57</v>
      </c>
      <c r="H10" s="94"/>
      <c r="I10" s="93"/>
    </row>
    <row r="11" ht="23" customHeight="1" spans="1:9">
      <c r="A11" s="92">
        <v>8</v>
      </c>
      <c r="B11" s="91"/>
      <c r="C11" s="93" t="s">
        <v>20</v>
      </c>
      <c r="D11" s="92">
        <v>44</v>
      </c>
      <c r="E11" s="92">
        <v>28</v>
      </c>
      <c r="F11" s="92">
        <v>12</v>
      </c>
      <c r="G11" s="92">
        <f t="shared" si="0"/>
        <v>40</v>
      </c>
      <c r="H11" s="94"/>
      <c r="I11" s="93"/>
    </row>
    <row r="12" ht="23" customHeight="1" spans="1:9">
      <c r="A12" s="92">
        <v>9</v>
      </c>
      <c r="B12" s="91"/>
      <c r="C12" s="93" t="s">
        <v>21</v>
      </c>
      <c r="D12" s="92">
        <v>42</v>
      </c>
      <c r="E12" s="92">
        <v>12</v>
      </c>
      <c r="F12" s="92">
        <v>26</v>
      </c>
      <c r="G12" s="92">
        <f t="shared" si="0"/>
        <v>38</v>
      </c>
      <c r="H12" s="94"/>
      <c r="I12" s="93"/>
    </row>
    <row r="13" ht="23" customHeight="1" spans="1:9">
      <c r="A13" s="92">
        <v>10</v>
      </c>
      <c r="B13" s="91"/>
      <c r="C13" s="93" t="s">
        <v>22</v>
      </c>
      <c r="D13" s="92">
        <v>65</v>
      </c>
      <c r="E13" s="92">
        <v>35</v>
      </c>
      <c r="F13" s="92">
        <v>30</v>
      </c>
      <c r="G13" s="92">
        <f t="shared" si="0"/>
        <v>65</v>
      </c>
      <c r="H13" s="94"/>
      <c r="I13" s="93"/>
    </row>
    <row r="14" ht="23" customHeight="1" spans="1:9">
      <c r="A14" s="92">
        <v>11</v>
      </c>
      <c r="B14" s="91"/>
      <c r="C14" s="93" t="s">
        <v>23</v>
      </c>
      <c r="D14" s="92">
        <v>58</v>
      </c>
      <c r="E14" s="92">
        <v>21</v>
      </c>
      <c r="F14" s="92">
        <v>30</v>
      </c>
      <c r="G14" s="92">
        <f t="shared" si="0"/>
        <v>51</v>
      </c>
      <c r="H14" s="94"/>
      <c r="I14" s="93"/>
    </row>
    <row r="15" ht="23" customHeight="1" spans="1:9">
      <c r="A15" s="92">
        <v>12</v>
      </c>
      <c r="B15" s="91"/>
      <c r="C15" s="93" t="s">
        <v>24</v>
      </c>
      <c r="D15" s="92">
        <v>68</v>
      </c>
      <c r="E15" s="92">
        <v>26</v>
      </c>
      <c r="F15" s="92">
        <v>30</v>
      </c>
      <c r="G15" s="92">
        <f t="shared" si="0"/>
        <v>56</v>
      </c>
      <c r="H15" s="94"/>
      <c r="I15" s="93"/>
    </row>
    <row r="16" ht="23" customHeight="1" spans="1:9">
      <c r="A16" s="92">
        <v>13</v>
      </c>
      <c r="B16" s="91"/>
      <c r="C16" s="93" t="s">
        <v>25</v>
      </c>
      <c r="D16" s="92">
        <v>32</v>
      </c>
      <c r="E16" s="92">
        <v>10</v>
      </c>
      <c r="F16" s="92">
        <v>14</v>
      </c>
      <c r="G16" s="92">
        <f t="shared" si="0"/>
        <v>24</v>
      </c>
      <c r="H16" s="94"/>
      <c r="I16" s="93"/>
    </row>
    <row r="17" ht="23" customHeight="1" spans="1:9">
      <c r="A17" s="92">
        <v>14</v>
      </c>
      <c r="B17" s="91"/>
      <c r="C17" s="93" t="s">
        <v>26</v>
      </c>
      <c r="D17" s="92">
        <v>70</v>
      </c>
      <c r="E17" s="92">
        <v>34</v>
      </c>
      <c r="F17" s="92">
        <v>17</v>
      </c>
      <c r="G17" s="92">
        <f t="shared" si="0"/>
        <v>51</v>
      </c>
      <c r="H17" s="94"/>
      <c r="I17" s="93"/>
    </row>
    <row r="18" ht="23" customHeight="1" spans="1:9">
      <c r="A18" s="92">
        <v>15</v>
      </c>
      <c r="B18" s="91"/>
      <c r="C18" s="93" t="s">
        <v>27</v>
      </c>
      <c r="D18" s="92">
        <v>49</v>
      </c>
      <c r="E18" s="92">
        <v>6</v>
      </c>
      <c r="F18" s="92">
        <v>32</v>
      </c>
      <c r="G18" s="92">
        <f t="shared" si="0"/>
        <v>38</v>
      </c>
      <c r="H18" s="94"/>
      <c r="I18" s="93"/>
    </row>
    <row r="19" ht="23" customHeight="1" spans="1:9">
      <c r="A19" s="92">
        <v>16</v>
      </c>
      <c r="B19" s="91"/>
      <c r="C19" s="93" t="s">
        <v>28</v>
      </c>
      <c r="D19" s="92">
        <v>61</v>
      </c>
      <c r="E19" s="92">
        <v>31</v>
      </c>
      <c r="F19" s="92">
        <v>24</v>
      </c>
      <c r="G19" s="92">
        <f t="shared" si="0"/>
        <v>55</v>
      </c>
      <c r="H19" s="94"/>
      <c r="I19" s="93"/>
    </row>
    <row r="20" ht="23" customHeight="1" spans="1:9">
      <c r="A20" s="92">
        <v>17</v>
      </c>
      <c r="B20" s="89"/>
      <c r="C20" s="93" t="s">
        <v>29</v>
      </c>
      <c r="D20" s="92">
        <v>63</v>
      </c>
      <c r="E20" s="92">
        <v>8</v>
      </c>
      <c r="F20" s="92">
        <v>49</v>
      </c>
      <c r="G20" s="92">
        <f t="shared" si="0"/>
        <v>57</v>
      </c>
      <c r="H20" s="94"/>
      <c r="I20" s="93"/>
    </row>
    <row r="21" ht="23" customHeight="1" spans="1:9">
      <c r="A21" s="95" t="s">
        <v>30</v>
      </c>
      <c r="B21" s="96"/>
      <c r="C21" s="97"/>
      <c r="D21" s="92">
        <f t="shared" ref="D21:H21" si="1">SUM(D4:D20)</f>
        <v>957</v>
      </c>
      <c r="E21" s="92">
        <f t="shared" si="1"/>
        <v>362</v>
      </c>
      <c r="F21" s="92">
        <f t="shared" si="1"/>
        <v>472</v>
      </c>
      <c r="G21" s="92">
        <f t="shared" si="1"/>
        <v>834</v>
      </c>
      <c r="H21" s="98"/>
      <c r="I21" s="92"/>
    </row>
    <row r="22" ht="20" customHeight="1" spans="1:9">
      <c r="A22" s="99" t="s">
        <v>31</v>
      </c>
      <c r="B22" s="99"/>
      <c r="C22" s="99"/>
      <c r="D22" s="99"/>
      <c r="E22" s="99"/>
      <c r="F22" s="99"/>
      <c r="G22" s="99"/>
      <c r="H22" s="99"/>
      <c r="I22" s="99"/>
    </row>
    <row r="23" ht="165" customHeight="1" spans="1:9">
      <c r="A23" s="100" t="s">
        <v>32</v>
      </c>
      <c r="B23" s="100"/>
      <c r="C23" s="101"/>
      <c r="D23" s="101"/>
      <c r="E23" s="101"/>
      <c r="F23" s="101"/>
      <c r="G23" s="101"/>
      <c r="H23" s="101"/>
      <c r="I23" s="101"/>
    </row>
  </sheetData>
  <mergeCells count="12">
    <mergeCell ref="A1:I1"/>
    <mergeCell ref="E2:G2"/>
    <mergeCell ref="A21:C21"/>
    <mergeCell ref="A22:I22"/>
    <mergeCell ref="A23:I23"/>
    <mergeCell ref="A2:A3"/>
    <mergeCell ref="B2:B3"/>
    <mergeCell ref="B4:B20"/>
    <mergeCell ref="C2:C3"/>
    <mergeCell ref="D2:D3"/>
    <mergeCell ref="H2:H3"/>
    <mergeCell ref="H4:H2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zoomScalePageLayoutView="85" topLeftCell="A3" workbookViewId="0">
      <selection activeCell="B3" sqref="B3"/>
    </sheetView>
  </sheetViews>
  <sheetFormatPr defaultColWidth="9.25714285714286" defaultRowHeight="13.5" outlineLevelRow="5"/>
  <cols>
    <col min="1" max="1" width="5.37142857142857" style="65" customWidth="1"/>
    <col min="2" max="2" width="12.2857142857143" style="65" customWidth="1"/>
    <col min="3" max="3" width="16" style="65" customWidth="1"/>
    <col min="4" max="4" width="12" style="65" customWidth="1"/>
    <col min="5" max="5" width="14.8571428571429" style="65" customWidth="1"/>
    <col min="6" max="6" width="60.2857142857143" style="65" customWidth="1"/>
    <col min="7" max="7" width="11.5714285714286" style="65" customWidth="1"/>
    <col min="8" max="9" width="7.28571428571429" style="65" customWidth="1"/>
    <col min="10" max="10" width="16.1428571428571" style="65" customWidth="1"/>
    <col min="11" max="16384" width="9.25714285714286" style="65"/>
  </cols>
  <sheetData>
    <row r="1" ht="67" customHeight="1" spans="1:10">
      <c r="A1" s="66" t="s">
        <v>33</v>
      </c>
      <c r="B1" s="67"/>
      <c r="C1" s="68"/>
      <c r="D1" s="68"/>
      <c r="E1" s="68"/>
      <c r="F1" s="68"/>
      <c r="G1" s="68"/>
      <c r="H1" s="68"/>
      <c r="I1" s="68"/>
      <c r="J1" s="68"/>
    </row>
    <row r="2" s="65" customFormat="1" ht="41" customHeight="1" spans="1:10">
      <c r="A2" s="12" t="s">
        <v>1</v>
      </c>
      <c r="B2" s="69" t="s">
        <v>2</v>
      </c>
      <c r="C2" s="70" t="s">
        <v>34</v>
      </c>
      <c r="D2" s="70" t="s">
        <v>35</v>
      </c>
      <c r="E2" s="70" t="s">
        <v>36</v>
      </c>
      <c r="F2" s="70" t="s">
        <v>37</v>
      </c>
      <c r="G2" s="70" t="s">
        <v>38</v>
      </c>
      <c r="H2" s="70" t="s">
        <v>39</v>
      </c>
      <c r="I2" s="70" t="s">
        <v>40</v>
      </c>
      <c r="J2" s="70" t="s">
        <v>41</v>
      </c>
    </row>
    <row r="3" s="65" customFormat="1" ht="242" customHeight="1" spans="1:10">
      <c r="A3" s="70">
        <v>1</v>
      </c>
      <c r="B3" s="70" t="s">
        <v>42</v>
      </c>
      <c r="C3" s="70" t="s">
        <v>43</v>
      </c>
      <c r="D3" s="70" t="s">
        <v>44</v>
      </c>
      <c r="E3" s="70" t="s">
        <v>45</v>
      </c>
      <c r="F3" s="71" t="s">
        <v>46</v>
      </c>
      <c r="G3" s="72">
        <v>8000</v>
      </c>
      <c r="H3" s="70">
        <v>382</v>
      </c>
      <c r="I3" s="70" t="s">
        <v>47</v>
      </c>
      <c r="J3" s="72">
        <f>G3*H3</f>
        <v>3056000</v>
      </c>
    </row>
    <row r="4" s="65" customFormat="1" ht="64" customHeight="1" spans="1:10">
      <c r="A4" s="70">
        <v>2</v>
      </c>
      <c r="B4" s="70" t="s">
        <v>48</v>
      </c>
      <c r="C4" s="70" t="s">
        <v>49</v>
      </c>
      <c r="D4" s="70" t="s">
        <v>50</v>
      </c>
      <c r="E4" s="70" t="s">
        <v>51</v>
      </c>
      <c r="F4" s="73" t="s">
        <v>52</v>
      </c>
      <c r="G4" s="72">
        <v>187.5</v>
      </c>
      <c r="H4" s="70">
        <v>382</v>
      </c>
      <c r="I4" s="70" t="s">
        <v>53</v>
      </c>
      <c r="J4" s="72">
        <f>G4*H4</f>
        <v>71625</v>
      </c>
    </row>
    <row r="5" s="65" customFormat="1" ht="65" customHeight="1" spans="1:10">
      <c r="A5" s="70">
        <v>3</v>
      </c>
      <c r="B5" s="70" t="s">
        <v>54</v>
      </c>
      <c r="C5" s="74" t="s">
        <v>55</v>
      </c>
      <c r="D5" s="75" t="s">
        <v>56</v>
      </c>
      <c r="E5" s="75" t="s">
        <v>57</v>
      </c>
      <c r="F5" s="73" t="s">
        <v>58</v>
      </c>
      <c r="G5" s="72">
        <v>26.1</v>
      </c>
      <c r="H5" s="70">
        <v>3000</v>
      </c>
      <c r="I5" s="70" t="s">
        <v>59</v>
      </c>
      <c r="J5" s="72">
        <f>H5*G5</f>
        <v>78300</v>
      </c>
    </row>
    <row r="6" ht="56" customHeight="1" spans="1:10">
      <c r="A6" s="76" t="s">
        <v>30</v>
      </c>
      <c r="B6" s="76"/>
      <c r="C6" s="77"/>
      <c r="D6" s="77"/>
      <c r="E6" s="77"/>
      <c r="F6" s="77"/>
      <c r="G6" s="77"/>
      <c r="H6" s="77"/>
      <c r="I6" s="77"/>
      <c r="J6" s="78">
        <f>SUM(J3:J5)</f>
        <v>3205925</v>
      </c>
    </row>
  </sheetData>
  <mergeCells count="2">
    <mergeCell ref="A1:J1"/>
    <mergeCell ref="A6:H6"/>
  </mergeCells>
  <pageMargins left="0.751388888888889" right="0.751388888888889" top="0.432638888888889" bottom="0.590277777777778" header="0.314583333333333" footer="0.511805555555556"/>
  <pageSetup paperSize="9" scale="85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pane ySplit="3" topLeftCell="A24" activePane="bottomLeft" state="frozen"/>
      <selection/>
      <selection pane="bottomLeft" activeCell="O28" sqref="O28"/>
    </sheetView>
  </sheetViews>
  <sheetFormatPr defaultColWidth="10.2857142857143" defaultRowHeight="13.5"/>
  <cols>
    <col min="1" max="1" width="5.28571428571429" style="4" customWidth="1"/>
    <col min="2" max="2" width="10.5714285714286" style="4" customWidth="1"/>
    <col min="3" max="3" width="13" style="5" customWidth="1"/>
    <col min="4" max="4" width="17" style="5" customWidth="1"/>
    <col min="5" max="5" width="6.42857142857143" style="6" customWidth="1"/>
    <col min="6" max="6" width="7" style="6" customWidth="1"/>
    <col min="7" max="7" width="12.7142857142857" style="7"/>
    <col min="8" max="8" width="12.8571428571429" style="7"/>
    <col min="9" max="9" width="27.7142857142857" style="4" customWidth="1"/>
    <col min="10" max="16384" width="10.2857142857143" style="4"/>
  </cols>
  <sheetData>
    <row r="1" ht="27" spans="1:9">
      <c r="A1" s="8" t="s">
        <v>60</v>
      </c>
      <c r="B1" s="9"/>
      <c r="C1" s="10"/>
      <c r="D1" s="10"/>
      <c r="E1" s="8"/>
      <c r="F1" s="8"/>
      <c r="G1" s="11"/>
      <c r="H1" s="11"/>
      <c r="I1" s="8"/>
    </row>
    <row r="2" ht="27" spans="1:9">
      <c r="A2" s="8"/>
      <c r="B2" s="9"/>
      <c r="C2" s="10"/>
      <c r="D2" s="10"/>
      <c r="E2" s="8"/>
      <c r="F2" s="8"/>
      <c r="G2" s="11"/>
      <c r="H2" s="11"/>
      <c r="I2" s="54" t="s">
        <v>61</v>
      </c>
    </row>
    <row r="3" ht="25" customHeight="1" spans="1:9">
      <c r="A3" s="12" t="s">
        <v>1</v>
      </c>
      <c r="B3" s="13" t="s">
        <v>2</v>
      </c>
      <c r="C3" s="14" t="s">
        <v>62</v>
      </c>
      <c r="D3" s="15" t="s">
        <v>63</v>
      </c>
      <c r="E3" s="16" t="s">
        <v>40</v>
      </c>
      <c r="F3" s="17" t="s">
        <v>64</v>
      </c>
      <c r="G3" s="18" t="s">
        <v>65</v>
      </c>
      <c r="H3" s="18" t="s">
        <v>10</v>
      </c>
      <c r="I3" s="18" t="s">
        <v>7</v>
      </c>
    </row>
    <row r="4" ht="96" spans="1:9">
      <c r="A4" s="19">
        <f t="shared" ref="A4:A21" si="0">ROW()-3</f>
        <v>1</v>
      </c>
      <c r="B4" s="20" t="s">
        <v>66</v>
      </c>
      <c r="C4" s="21" t="s">
        <v>67</v>
      </c>
      <c r="D4" s="22" t="s">
        <v>68</v>
      </c>
      <c r="E4" s="23" t="s">
        <v>69</v>
      </c>
      <c r="F4" s="24">
        <v>50</v>
      </c>
      <c r="G4" s="25">
        <v>5790</v>
      </c>
      <c r="H4" s="26">
        <f t="shared" ref="H4:H22" si="1">G4*F4</f>
        <v>289500</v>
      </c>
      <c r="I4" s="55" t="s">
        <v>70</v>
      </c>
    </row>
    <row r="5" s="1" customFormat="1" ht="96" spans="1:9">
      <c r="A5" s="19">
        <f t="shared" si="0"/>
        <v>2</v>
      </c>
      <c r="B5" s="20" t="s">
        <v>66</v>
      </c>
      <c r="C5" s="21" t="s">
        <v>67</v>
      </c>
      <c r="D5" s="22" t="s">
        <v>71</v>
      </c>
      <c r="E5" s="23" t="s">
        <v>69</v>
      </c>
      <c r="F5" s="24">
        <v>30</v>
      </c>
      <c r="G5" s="25">
        <v>6710</v>
      </c>
      <c r="H5" s="26">
        <f t="shared" si="1"/>
        <v>201300</v>
      </c>
      <c r="I5" s="55" t="s">
        <v>72</v>
      </c>
    </row>
    <row r="6" s="1" customFormat="1" ht="96" spans="1:9">
      <c r="A6" s="19">
        <f t="shared" si="0"/>
        <v>3</v>
      </c>
      <c r="B6" s="20" t="s">
        <v>66</v>
      </c>
      <c r="C6" s="21" t="s">
        <v>67</v>
      </c>
      <c r="D6" s="21" t="s">
        <v>73</v>
      </c>
      <c r="E6" s="21" t="s">
        <v>69</v>
      </c>
      <c r="F6" s="21">
        <v>30</v>
      </c>
      <c r="G6" s="27">
        <v>6908</v>
      </c>
      <c r="H6" s="27">
        <f t="shared" si="1"/>
        <v>207240</v>
      </c>
      <c r="I6" s="56" t="s">
        <v>74</v>
      </c>
    </row>
    <row r="7" s="1" customFormat="1" ht="56" customHeight="1" spans="1:9">
      <c r="A7" s="19">
        <f t="shared" si="0"/>
        <v>4</v>
      </c>
      <c r="B7" s="20" t="s">
        <v>54</v>
      </c>
      <c r="C7" s="21" t="s">
        <v>75</v>
      </c>
      <c r="D7" s="21" t="s">
        <v>76</v>
      </c>
      <c r="E7" s="21" t="s">
        <v>77</v>
      </c>
      <c r="F7" s="21">
        <v>30</v>
      </c>
      <c r="G7" s="27">
        <v>1420</v>
      </c>
      <c r="H7" s="27">
        <f t="shared" si="1"/>
        <v>42600</v>
      </c>
      <c r="I7" s="56" t="s">
        <v>78</v>
      </c>
    </row>
    <row r="8" s="1" customFormat="1" ht="56" customHeight="1" spans="1:9">
      <c r="A8" s="19">
        <f t="shared" si="0"/>
        <v>5</v>
      </c>
      <c r="B8" s="20" t="s">
        <v>54</v>
      </c>
      <c r="C8" s="21" t="s">
        <v>75</v>
      </c>
      <c r="D8" s="21" t="s">
        <v>79</v>
      </c>
      <c r="E8" s="21" t="s">
        <v>77</v>
      </c>
      <c r="F8" s="21">
        <v>20</v>
      </c>
      <c r="G8" s="27">
        <v>1620</v>
      </c>
      <c r="H8" s="27">
        <f t="shared" si="1"/>
        <v>32400</v>
      </c>
      <c r="I8" s="56" t="s">
        <v>80</v>
      </c>
    </row>
    <row r="9" s="1" customFormat="1" ht="60" spans="1:9">
      <c r="A9" s="19">
        <f t="shared" si="0"/>
        <v>6</v>
      </c>
      <c r="B9" s="20" t="s">
        <v>81</v>
      </c>
      <c r="C9" s="21" t="s">
        <v>82</v>
      </c>
      <c r="D9" s="21" t="s">
        <v>83</v>
      </c>
      <c r="E9" s="21" t="s">
        <v>69</v>
      </c>
      <c r="F9" s="21">
        <v>15</v>
      </c>
      <c r="G9" s="27">
        <v>10497</v>
      </c>
      <c r="H9" s="27">
        <f t="shared" si="1"/>
        <v>157455</v>
      </c>
      <c r="I9" s="56" t="s">
        <v>84</v>
      </c>
    </row>
    <row r="10" s="1" customFormat="1" ht="60" spans="1:9">
      <c r="A10" s="19">
        <f t="shared" si="0"/>
        <v>7</v>
      </c>
      <c r="B10" s="20" t="s">
        <v>81</v>
      </c>
      <c r="C10" s="21" t="s">
        <v>82</v>
      </c>
      <c r="D10" s="21" t="s">
        <v>85</v>
      </c>
      <c r="E10" s="21" t="s">
        <v>69</v>
      </c>
      <c r="F10" s="21">
        <v>15</v>
      </c>
      <c r="G10" s="27">
        <v>13243</v>
      </c>
      <c r="H10" s="27">
        <f t="shared" si="1"/>
        <v>198645</v>
      </c>
      <c r="I10" s="56" t="s">
        <v>84</v>
      </c>
    </row>
    <row r="11" ht="36" spans="1:9">
      <c r="A11" s="19">
        <f t="shared" si="0"/>
        <v>8</v>
      </c>
      <c r="B11" s="20" t="s">
        <v>42</v>
      </c>
      <c r="C11" s="21" t="s">
        <v>86</v>
      </c>
      <c r="D11" s="28" t="s">
        <v>87</v>
      </c>
      <c r="E11" s="21" t="s">
        <v>53</v>
      </c>
      <c r="F11" s="21">
        <v>100</v>
      </c>
      <c r="G11" s="27">
        <v>655</v>
      </c>
      <c r="H11" s="27">
        <f t="shared" si="1"/>
        <v>65500</v>
      </c>
      <c r="I11" s="56" t="s">
        <v>88</v>
      </c>
    </row>
    <row r="12" s="1" customFormat="1" ht="132.75" spans="1:9">
      <c r="A12" s="19">
        <f t="shared" si="0"/>
        <v>9</v>
      </c>
      <c r="B12" s="29" t="s">
        <v>89</v>
      </c>
      <c r="C12" s="28" t="s">
        <v>90</v>
      </c>
      <c r="D12" s="30" t="s">
        <v>91</v>
      </c>
      <c r="E12" s="19" t="s">
        <v>69</v>
      </c>
      <c r="F12" s="19">
        <v>50</v>
      </c>
      <c r="G12" s="25">
        <v>1350</v>
      </c>
      <c r="H12" s="27">
        <f t="shared" si="1"/>
        <v>67500</v>
      </c>
      <c r="I12" s="57" t="s">
        <v>92</v>
      </c>
    </row>
    <row r="13" s="1" customFormat="1" ht="156.75" spans="1:9">
      <c r="A13" s="19">
        <f t="shared" si="0"/>
        <v>10</v>
      </c>
      <c r="B13" s="29" t="s">
        <v>89</v>
      </c>
      <c r="C13" s="28" t="s">
        <v>90</v>
      </c>
      <c r="D13" s="30" t="s">
        <v>91</v>
      </c>
      <c r="E13" s="19" t="s">
        <v>69</v>
      </c>
      <c r="F13" s="19">
        <v>30</v>
      </c>
      <c r="G13" s="25">
        <v>650</v>
      </c>
      <c r="H13" s="27">
        <f t="shared" si="1"/>
        <v>19500</v>
      </c>
      <c r="I13" s="58" t="s">
        <v>93</v>
      </c>
    </row>
    <row r="14" s="1" customFormat="1" ht="48" spans="1:9">
      <c r="A14" s="19">
        <f t="shared" si="0"/>
        <v>11</v>
      </c>
      <c r="B14" s="29" t="s">
        <v>94</v>
      </c>
      <c r="C14" s="28" t="s">
        <v>95</v>
      </c>
      <c r="D14" s="31" t="s">
        <v>96</v>
      </c>
      <c r="E14" s="23" t="s">
        <v>53</v>
      </c>
      <c r="F14" s="28">
        <v>100</v>
      </c>
      <c r="G14" s="26">
        <v>85</v>
      </c>
      <c r="H14" s="27">
        <f t="shared" si="1"/>
        <v>8500</v>
      </c>
      <c r="I14" s="57" t="s">
        <v>97</v>
      </c>
    </row>
    <row r="15" s="2" customFormat="1" ht="36" spans="1:9">
      <c r="A15" s="19">
        <f t="shared" si="0"/>
        <v>12</v>
      </c>
      <c r="B15" s="29" t="s">
        <v>98</v>
      </c>
      <c r="C15" s="28" t="s">
        <v>99</v>
      </c>
      <c r="D15" s="32" t="s">
        <v>100</v>
      </c>
      <c r="E15" s="23" t="s">
        <v>53</v>
      </c>
      <c r="F15" s="28">
        <v>100</v>
      </c>
      <c r="G15" s="26">
        <v>63</v>
      </c>
      <c r="H15" s="27">
        <f t="shared" si="1"/>
        <v>6300</v>
      </c>
      <c r="I15" s="55" t="s">
        <v>101</v>
      </c>
    </row>
    <row r="16" s="2" customFormat="1" ht="60" spans="1:9">
      <c r="A16" s="19">
        <f t="shared" si="0"/>
        <v>13</v>
      </c>
      <c r="B16" s="29" t="s">
        <v>98</v>
      </c>
      <c r="C16" s="28" t="s">
        <v>102</v>
      </c>
      <c r="D16" s="33" t="s">
        <v>103</v>
      </c>
      <c r="E16" s="19" t="s">
        <v>104</v>
      </c>
      <c r="F16" s="28">
        <v>10</v>
      </c>
      <c r="G16" s="26">
        <v>280</v>
      </c>
      <c r="H16" s="27">
        <f t="shared" si="1"/>
        <v>2800</v>
      </c>
      <c r="I16" s="57" t="s">
        <v>105</v>
      </c>
    </row>
    <row r="17" s="1" customFormat="1" ht="24" customHeight="1" spans="1:9">
      <c r="A17" s="19">
        <f t="shared" si="0"/>
        <v>14</v>
      </c>
      <c r="B17" s="29" t="s">
        <v>98</v>
      </c>
      <c r="C17" s="28" t="s">
        <v>106</v>
      </c>
      <c r="D17" s="28" t="s">
        <v>107</v>
      </c>
      <c r="E17" s="19" t="s">
        <v>104</v>
      </c>
      <c r="F17" s="34">
        <v>10</v>
      </c>
      <c r="G17" s="26">
        <v>370</v>
      </c>
      <c r="H17" s="27">
        <f t="shared" si="1"/>
        <v>3700</v>
      </c>
      <c r="I17" s="59" t="s">
        <v>108</v>
      </c>
    </row>
    <row r="18" s="1" customFormat="1" ht="36" spans="1:9">
      <c r="A18" s="19">
        <f t="shared" si="0"/>
        <v>15</v>
      </c>
      <c r="B18" s="29" t="s">
        <v>98</v>
      </c>
      <c r="C18" s="28" t="s">
        <v>109</v>
      </c>
      <c r="D18" s="28" t="s">
        <v>110</v>
      </c>
      <c r="E18" s="28" t="s">
        <v>53</v>
      </c>
      <c r="F18" s="28">
        <v>3000</v>
      </c>
      <c r="G18" s="35">
        <v>16</v>
      </c>
      <c r="H18" s="35">
        <f t="shared" si="1"/>
        <v>48000</v>
      </c>
      <c r="I18" s="57" t="s">
        <v>111</v>
      </c>
    </row>
    <row r="19" s="1" customFormat="1" ht="25.5" spans="1:9">
      <c r="A19" s="19">
        <f t="shared" si="0"/>
        <v>16</v>
      </c>
      <c r="B19" s="29" t="s">
        <v>98</v>
      </c>
      <c r="C19" s="28" t="s">
        <v>112</v>
      </c>
      <c r="D19" s="28" t="s">
        <v>113</v>
      </c>
      <c r="E19" s="28" t="s">
        <v>53</v>
      </c>
      <c r="F19" s="28">
        <v>1000</v>
      </c>
      <c r="G19" s="35">
        <v>19</v>
      </c>
      <c r="H19" s="35">
        <f t="shared" si="1"/>
        <v>19000</v>
      </c>
      <c r="I19" s="57" t="s">
        <v>114</v>
      </c>
    </row>
    <row r="20" ht="48" spans="1:9">
      <c r="A20" s="19">
        <f t="shared" si="0"/>
        <v>17</v>
      </c>
      <c r="B20" s="29" t="s">
        <v>98</v>
      </c>
      <c r="C20" s="36" t="s">
        <v>115</v>
      </c>
      <c r="D20" s="28" t="s">
        <v>116</v>
      </c>
      <c r="E20" s="28" t="s">
        <v>53</v>
      </c>
      <c r="F20" s="24">
        <v>2000</v>
      </c>
      <c r="G20" s="25">
        <v>5.5</v>
      </c>
      <c r="H20" s="27">
        <f t="shared" si="1"/>
        <v>11000</v>
      </c>
      <c r="I20" s="55" t="s">
        <v>117</v>
      </c>
    </row>
    <row r="21" s="3" customFormat="1" ht="36" spans="1:9">
      <c r="A21" s="19">
        <f t="shared" si="0"/>
        <v>18</v>
      </c>
      <c r="B21" s="29" t="s">
        <v>98</v>
      </c>
      <c r="C21" s="36" t="s">
        <v>118</v>
      </c>
      <c r="D21" s="28" t="s">
        <v>119</v>
      </c>
      <c r="E21" s="28" t="s">
        <v>53</v>
      </c>
      <c r="F21" s="24">
        <v>1000</v>
      </c>
      <c r="G21" s="25">
        <v>6.5</v>
      </c>
      <c r="H21" s="27">
        <f t="shared" si="1"/>
        <v>6500</v>
      </c>
      <c r="I21" s="55" t="s">
        <v>111</v>
      </c>
    </row>
    <row r="22" s="3" customFormat="1" ht="24" spans="1:9">
      <c r="A22" s="19"/>
      <c r="B22" s="29" t="s">
        <v>98</v>
      </c>
      <c r="C22" s="36" t="s">
        <v>120</v>
      </c>
      <c r="D22" s="28" t="s">
        <v>121</v>
      </c>
      <c r="E22" s="28" t="s">
        <v>53</v>
      </c>
      <c r="F22" s="24">
        <v>600</v>
      </c>
      <c r="G22" s="25">
        <v>73</v>
      </c>
      <c r="H22" s="27">
        <f t="shared" si="1"/>
        <v>43800</v>
      </c>
      <c r="I22" s="55" t="s">
        <v>122</v>
      </c>
    </row>
    <row r="23" s="1" customFormat="1" ht="59" customHeight="1" spans="1:9">
      <c r="A23" s="19">
        <f t="shared" ref="A23:A32" si="2">ROW()-3</f>
        <v>20</v>
      </c>
      <c r="B23" s="29" t="s">
        <v>98</v>
      </c>
      <c r="C23" s="37" t="s">
        <v>123</v>
      </c>
      <c r="D23" s="21" t="s">
        <v>124</v>
      </c>
      <c r="E23" s="28" t="s">
        <v>77</v>
      </c>
      <c r="F23" s="28">
        <v>200</v>
      </c>
      <c r="G23" s="26">
        <v>5.5</v>
      </c>
      <c r="H23" s="27">
        <f t="shared" ref="H23:H32" si="3">G23*F23</f>
        <v>1100</v>
      </c>
      <c r="I23" s="55" t="s">
        <v>125</v>
      </c>
    </row>
    <row r="24" s="3" customFormat="1" ht="24" customHeight="1" spans="1:9">
      <c r="A24" s="19">
        <f t="shared" si="2"/>
        <v>21</v>
      </c>
      <c r="B24" s="29" t="s">
        <v>98</v>
      </c>
      <c r="C24" s="36" t="s">
        <v>126</v>
      </c>
      <c r="D24" s="38" t="s">
        <v>127</v>
      </c>
      <c r="E24" s="19" t="s">
        <v>128</v>
      </c>
      <c r="F24" s="34">
        <v>10</v>
      </c>
      <c r="G24" s="26">
        <v>168</v>
      </c>
      <c r="H24" s="27">
        <f t="shared" si="3"/>
        <v>1680</v>
      </c>
      <c r="I24" s="55" t="s">
        <v>129</v>
      </c>
    </row>
    <row r="25" s="3" customFormat="1" ht="36" spans="1:9">
      <c r="A25" s="19">
        <f t="shared" si="2"/>
        <v>22</v>
      </c>
      <c r="B25" s="29" t="s">
        <v>98</v>
      </c>
      <c r="C25" s="33" t="s">
        <v>130</v>
      </c>
      <c r="D25" s="39" t="s">
        <v>131</v>
      </c>
      <c r="E25" s="19" t="s">
        <v>128</v>
      </c>
      <c r="F25" s="34">
        <v>30</v>
      </c>
      <c r="G25" s="26">
        <v>50</v>
      </c>
      <c r="H25" s="27">
        <f t="shared" si="3"/>
        <v>1500</v>
      </c>
      <c r="I25" s="60" t="s">
        <v>132</v>
      </c>
    </row>
    <row r="26" s="3" customFormat="1" ht="24" spans="1:9">
      <c r="A26" s="19">
        <f t="shared" si="2"/>
        <v>23</v>
      </c>
      <c r="B26" s="29" t="s">
        <v>98</v>
      </c>
      <c r="C26" s="33" t="s">
        <v>133</v>
      </c>
      <c r="D26" s="40" t="s">
        <v>134</v>
      </c>
      <c r="E26" s="41" t="s">
        <v>47</v>
      </c>
      <c r="F26" s="34">
        <v>200</v>
      </c>
      <c r="G26" s="42">
        <v>183</v>
      </c>
      <c r="H26" s="27">
        <f t="shared" si="3"/>
        <v>36600</v>
      </c>
      <c r="I26" s="61" t="s">
        <v>135</v>
      </c>
    </row>
    <row r="27" s="3" customFormat="1" ht="24" spans="1:9">
      <c r="A27" s="19">
        <f t="shared" si="2"/>
        <v>24</v>
      </c>
      <c r="B27" s="29" t="s">
        <v>136</v>
      </c>
      <c r="C27" s="43" t="s">
        <v>137</v>
      </c>
      <c r="D27" s="38"/>
      <c r="E27" s="23" t="s">
        <v>53</v>
      </c>
      <c r="F27" s="34">
        <v>10</v>
      </c>
      <c r="G27" s="42">
        <v>967</v>
      </c>
      <c r="H27" s="27">
        <f t="shared" si="3"/>
        <v>9670</v>
      </c>
      <c r="I27" s="57" t="s">
        <v>138</v>
      </c>
    </row>
    <row r="28" s="1" customFormat="1" ht="59" customHeight="1" spans="1:9">
      <c r="A28" s="19">
        <f t="shared" si="2"/>
        <v>25</v>
      </c>
      <c r="B28" s="29" t="s">
        <v>139</v>
      </c>
      <c r="C28" s="28" t="s">
        <v>140</v>
      </c>
      <c r="D28" s="44" t="s">
        <v>141</v>
      </c>
      <c r="E28" s="28" t="s">
        <v>142</v>
      </c>
      <c r="F28" s="28">
        <v>100</v>
      </c>
      <c r="G28" s="26">
        <v>320</v>
      </c>
      <c r="H28" s="27">
        <f t="shared" si="3"/>
        <v>32000</v>
      </c>
      <c r="I28" s="57" t="s">
        <v>143</v>
      </c>
    </row>
    <row r="29" s="1" customFormat="1" ht="24" spans="1:9">
      <c r="A29" s="19">
        <f t="shared" si="2"/>
        <v>26</v>
      </c>
      <c r="B29" s="29" t="s">
        <v>144</v>
      </c>
      <c r="C29" s="36" t="s">
        <v>145</v>
      </c>
      <c r="D29" s="38" t="s">
        <v>146</v>
      </c>
      <c r="E29" s="28" t="s">
        <v>47</v>
      </c>
      <c r="F29" s="28">
        <v>12000</v>
      </c>
      <c r="G29" s="26">
        <v>2.5</v>
      </c>
      <c r="H29" s="27">
        <f t="shared" si="3"/>
        <v>30000</v>
      </c>
      <c r="I29" s="57" t="s">
        <v>147</v>
      </c>
    </row>
    <row r="30" s="1" customFormat="1" ht="59" customHeight="1" spans="1:9">
      <c r="A30" s="19">
        <f t="shared" si="2"/>
        <v>27</v>
      </c>
      <c r="B30" s="29" t="s">
        <v>148</v>
      </c>
      <c r="C30" s="36" t="s">
        <v>149</v>
      </c>
      <c r="D30" s="28" t="s">
        <v>150</v>
      </c>
      <c r="E30" s="28" t="s">
        <v>77</v>
      </c>
      <c r="F30" s="28">
        <v>20</v>
      </c>
      <c r="G30" s="26">
        <v>525</v>
      </c>
      <c r="H30" s="27">
        <f t="shared" si="3"/>
        <v>10500</v>
      </c>
      <c r="I30" s="62" t="s">
        <v>151</v>
      </c>
    </row>
    <row r="31" s="1" customFormat="1" spans="1:9">
      <c r="A31" s="19">
        <f t="shared" si="2"/>
        <v>28</v>
      </c>
      <c r="B31" s="29"/>
      <c r="C31" s="28"/>
      <c r="D31" s="28"/>
      <c r="E31" s="28"/>
      <c r="F31" s="28"/>
      <c r="G31" s="26"/>
      <c r="H31" s="27"/>
      <c r="I31" s="57"/>
    </row>
    <row r="32" s="1" customFormat="1" ht="24" customHeight="1" spans="1:9">
      <c r="A32" s="19">
        <f t="shared" si="2"/>
        <v>29</v>
      </c>
      <c r="B32" s="29"/>
      <c r="C32" s="28"/>
      <c r="D32" s="28"/>
      <c r="E32" s="28"/>
      <c r="F32" s="28"/>
      <c r="G32" s="26"/>
      <c r="H32" s="27"/>
      <c r="I32" s="57"/>
    </row>
    <row r="33" ht="24" customHeight="1" spans="1:9">
      <c r="A33" s="45"/>
      <c r="B33" s="46"/>
      <c r="C33" s="47" t="s">
        <v>30</v>
      </c>
      <c r="D33" s="48"/>
      <c r="E33" s="19"/>
      <c r="F33" s="19"/>
      <c r="G33" s="26"/>
      <c r="H33" s="26">
        <f>SUM(H4:H32)</f>
        <v>1554290</v>
      </c>
      <c r="I33" s="63"/>
    </row>
    <row r="34" ht="57" customHeight="1" spans="1:9">
      <c r="A34" s="49" t="s">
        <v>152</v>
      </c>
      <c r="B34" s="50"/>
      <c r="C34" s="51"/>
      <c r="D34" s="51"/>
      <c r="E34" s="52"/>
      <c r="F34" s="52"/>
      <c r="G34" s="53"/>
      <c r="H34" s="53"/>
      <c r="I34" s="64"/>
    </row>
  </sheetData>
  <mergeCells count="3">
    <mergeCell ref="A1:I1"/>
    <mergeCell ref="C33:D33"/>
    <mergeCell ref="A34:I34"/>
  </mergeCells>
  <pageMargins left="0.475694444444444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政府采购第三方维修服务统计表</vt:lpstr>
      <vt:lpstr>断路器政府采购参数</vt:lpstr>
      <vt:lpstr>机电井维修及隐患消缺材料清单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2025-02-12T08:33:00Z</dcterms:created>
  <dcterms:modified xsi:type="dcterms:W3CDTF">2025-02-17T10:44:01Z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